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9735" windowHeight="8100" tabRatio="840" activeTab="0"/>
  </bookViews>
  <sheets>
    <sheet name="ΟΔΗΓΙΕΣ" sheetId="1" r:id="rId1"/>
    <sheet name="ΚΟΣΤΟΣ" sheetId="2" r:id="rId2"/>
    <sheet name="ΧΡΗΜΑΤΟΔΟΤΙΚΟ ΣΧΗΜΑ" sheetId="3" r:id="rId3"/>
    <sheet name="ΠΛΗΡΟΤΗΤΕΣ_ΕΣΟΔΑ_ΜΟΝΑΔΑΣ" sheetId="4" r:id="rId4"/>
    <sheet name="ΚΟΣΤΟΣ_ΜΟΝΑΔΑΣ" sheetId="5" r:id="rId5"/>
    <sheet name="ΕΣΟΔΑ_ΚΟΣΤΟΣ_ΦΟΡΕΑ" sheetId="6" r:id="rId6"/>
    <sheet name="ΚΕΦΑΛΑΙΟ ΚΙΝΗΣΗΣ" sheetId="7" r:id="rId7"/>
    <sheet name="ΜΑΚΡΟΠΡΟΘΕΣΜΟ ΔΑΝΕΙΟ " sheetId="8" r:id="rId8"/>
    <sheet name="LEASING ΕΠΕΝΔΥΤΙΚΟΥ ΣΧΕΔΙΟΥ" sheetId="9" r:id="rId9"/>
    <sheet name="ΥΦΙΣΤΑΜΕΝΕΣ ΔΑΝΕΙΑΚΕΣ ΥΠΟΧΡ" sheetId="10" r:id="rId10"/>
    <sheet name="ΞΕΝΑ ΚΕΦΑΛΑΙΑ" sheetId="11" r:id="rId11"/>
    <sheet name="ΤΟΚΟΧΡΕΟΛΥΣΙΑ ΔΑΝΕΙΩΝ" sheetId="12" r:id="rId12"/>
    <sheet name="ΑΠΟΣΒΕΣΕΙΣ" sheetId="13" r:id="rId13"/>
    <sheet name="ΛΜΟΣ ΕΚΜΕΤ ΦΟΡΕΑ " sheetId="14" r:id="rId14"/>
    <sheet name="ΔΙΑΝΟΜΗ ΚΕΡΔΩΝ" sheetId="15" r:id="rId15"/>
    <sheet name="ΔΕΙΚΤΕΣ ΒΙΩΣΙΜΟΤΗΤΑΣ" sheetId="16" r:id="rId16"/>
    <sheet name="ΥΠΟΛΟΓΙΣΜΟΣ ΔΕΙΚΤΩΝ" sheetId="17" r:id="rId17"/>
    <sheet name="IRR" sheetId="18" r:id="rId18"/>
    <sheet name="ΥΦΙΣΤΑΜΕΝΗ ΑΠΑΣΧΟΛΗΣΗ" sheetId="19" r:id="rId19"/>
    <sheet name="ΝΕΕΣ ΘΕΣΕΙΣ ΑΠΑΣΧΟΛΗΣΗΣ" sheetId="20" r:id="rId20"/>
    <sheet name="ΥΦΙΣΤΑΜΕΝΗ_ΠΛΗΡΟΤΗΤΑ_ΜΟΝΑΔΑΣ" sheetId="21" r:id="rId21"/>
    <sheet name="ΥΦΙΣΤ_ΚΟΣΤΟΣ_ΠΑΡΟΧΗΣ ΥΠ.ΜΟΝΑΔΑΣ" sheetId="22" r:id="rId22"/>
    <sheet name="3ετια-ΛΜΟΣ ΕΚΜΕΤ_ΦΟΡΕΑ " sheetId="23" r:id="rId23"/>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ad" localSheetId="22">#REF!</definedName>
    <definedName name="ad" localSheetId="15">#REF!</definedName>
    <definedName name="ad" localSheetId="10">#REF!</definedName>
    <definedName name="ad" localSheetId="11">#REF!</definedName>
    <definedName name="ad">#REF!</definedName>
    <definedName name="ad2">#REF!</definedName>
    <definedName name="Annual_interest_rate">#REF!</definedName>
    <definedName name="ap" localSheetId="22">#REF!</definedName>
    <definedName name="ap" localSheetId="15">#REF!</definedName>
    <definedName name="ap" localSheetId="10">#REF!</definedName>
    <definedName name="ap" localSheetId="11">#REF!</definedName>
    <definedName name="ap">#REF!</definedName>
    <definedName name="ap2">#REF!</definedName>
    <definedName name="B">#REF!</definedName>
    <definedName name="bi" localSheetId="22">#REF!</definedName>
    <definedName name="bi" localSheetId="15">#REF!</definedName>
    <definedName name="bi" localSheetId="10">#REF!</definedName>
    <definedName name="bi" localSheetId="11">#REF!</definedName>
    <definedName name="bi">#REF!</definedName>
    <definedName name="bi2">#REF!</definedName>
    <definedName name="bk" localSheetId="22">#REF!</definedName>
    <definedName name="bk" localSheetId="15">#REF!</definedName>
    <definedName name="bk" localSheetId="10">#REF!</definedName>
    <definedName name="bk" localSheetId="11">#REF!</definedName>
    <definedName name="bk">#REF!</definedName>
    <definedName name="bk2">#REF!</definedName>
    <definedName name="C_" localSheetId="22">#REF!</definedName>
    <definedName name="C_" localSheetId="15">#REF!</definedName>
    <definedName name="C_" localSheetId="10">#REF!</definedName>
    <definedName name="C_" localSheetId="11">#REF!</definedName>
    <definedName name="C_">#REF!</definedName>
    <definedName name="d" localSheetId="22">#REF!</definedName>
    <definedName name="d" localSheetId="15">#REF!</definedName>
    <definedName name="d" localSheetId="10">#REF!</definedName>
    <definedName name="d" localSheetId="11">#REF!</definedName>
    <definedName name="d">#REF!</definedName>
    <definedName name="d2">#REF!</definedName>
    <definedName name="dm">#REF!</definedName>
    <definedName name="dt">#REF!</definedName>
    <definedName name="eis" localSheetId="22">#REF!</definedName>
    <definedName name="eis" localSheetId="15">#REF!</definedName>
    <definedName name="eis" localSheetId="10">#REF!</definedName>
    <definedName name="eis" localSheetId="11">#REF!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2">#REF!</definedName>
    <definedName name="giannhs" localSheetId="15">#REF!</definedName>
    <definedName name="giannhs" localSheetId="10">#REF!</definedName>
    <definedName name="giannhs" localSheetId="11">#REF!</definedName>
    <definedName name="giannhs">#REF!</definedName>
    <definedName name="il" localSheetId="22">#REF!</definedName>
    <definedName name="il" localSheetId="15">#REF!</definedName>
    <definedName name="il" localSheetId="10">#REF!</definedName>
    <definedName name="il" localSheetId="11">#REF!</definedName>
    <definedName name="il">#REF!</definedName>
    <definedName name="isf">#REF!</definedName>
    <definedName name="isk">#REF!</definedName>
    <definedName name="J" localSheetId="22">#REF!</definedName>
    <definedName name="J" localSheetId="15">#REF!</definedName>
    <definedName name="J" localSheetId="10">#REF!</definedName>
    <definedName name="J" localSheetId="11">#REF!</definedName>
    <definedName name="J">#REF!</definedName>
    <definedName name="K" localSheetId="22">#REF!</definedName>
    <definedName name="K" localSheetId="15">#REF!</definedName>
    <definedName name="K" localSheetId="10">#REF!</definedName>
    <definedName name="K" localSheetId="11">#REF!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Payment_Needed">"Απαιτείται πληρωμή"</definedName>
    <definedName name="Payments_per_year">#REF!</definedName>
    <definedName name="per" localSheetId="22">#REF!</definedName>
    <definedName name="per" localSheetId="15">#REF!</definedName>
    <definedName name="per" localSheetId="10">#REF!</definedName>
    <definedName name="per" localSheetId="11">#REF!</definedName>
    <definedName name="per">#REF!</definedName>
    <definedName name="perr" localSheetId="22">#REF!</definedName>
    <definedName name="perr" localSheetId="15">#REF!</definedName>
    <definedName name="perr" localSheetId="10">#REF!</definedName>
    <definedName name="perr" localSheetId="11">#REF!</definedName>
    <definedName name="perr">#REF!</definedName>
    <definedName name="Pmt_to_use">#REF!</definedName>
    <definedName name="pr" localSheetId="22">#REF!</definedName>
    <definedName name="pr" localSheetId="15">#REF!</definedName>
    <definedName name="pr" localSheetId="10">#REF!</definedName>
    <definedName name="pr" localSheetId="11">#REF!</definedName>
    <definedName name="pr">#REF!</definedName>
    <definedName name="Print_Area_MI">#REF!</definedName>
    <definedName name="psm">#REF!</definedName>
    <definedName name="pssssssss" localSheetId="22">#REF!</definedName>
    <definedName name="pssssssss" localSheetId="15">#REF!</definedName>
    <definedName name="pssssssss" localSheetId="10">#REF!</definedName>
    <definedName name="pssssssss" localSheetId="11">#REF!</definedName>
    <definedName name="pssssssss">#REF!</definedName>
    <definedName name="R_" localSheetId="22">#REF!</definedName>
    <definedName name="R_" localSheetId="15">#REF!</definedName>
    <definedName name="R_" localSheetId="10">#REF!</definedName>
    <definedName name="R_" localSheetId="11">#REF!</definedName>
    <definedName name="R_">#REF!</definedName>
    <definedName name="Reimbursement">"Επιστροφή εξόδων"</definedName>
    <definedName name="rmd">#REF!</definedName>
    <definedName name="rperiod">#REF!</definedName>
    <definedName name="se">#REF!</definedName>
    <definedName name="sep" localSheetId="22">'[5]pilot r'!#REF!</definedName>
    <definedName name="sep" localSheetId="15">'[5]pilot r'!#REF!</definedName>
    <definedName name="sep" localSheetId="5">'[5]pilot r'!#REF!</definedName>
    <definedName name="sep" localSheetId="4">'[5]pilot r'!#REF!</definedName>
    <definedName name="sep" localSheetId="10">'[5]pilot r'!#REF!</definedName>
    <definedName name="sep" localSheetId="3">'[5]pilot r'!#REF!</definedName>
    <definedName name="sep" localSheetId="11">'[5]pilot r'!#REF!</definedName>
    <definedName name="sep" localSheetId="21">'[5]pilot r'!#REF!</definedName>
    <definedName name="sep" localSheetId="20">'[5]pilot r'!#REF!</definedName>
    <definedName name="sep">'[5]pilot r'!#REF!</definedName>
    <definedName name="sq" localSheetId="5">'[5]pilot r'!$C$5</definedName>
    <definedName name="sq" localSheetId="4">'[5]pilot r'!$C$5</definedName>
    <definedName name="sq" localSheetId="3">'[5]pilot r'!$C$5</definedName>
    <definedName name="sq" localSheetId="21">'[5]pilot r'!$C$5</definedName>
    <definedName name="sq" localSheetId="20">'[5]pilot r'!$C$5</definedName>
    <definedName name="sq">'[5]pilot r'!$C$5</definedName>
    <definedName name="sqe" localSheetId="5">'[2]pilot r'!$C$67</definedName>
    <definedName name="sqe" localSheetId="4">'[2]pilot r'!$C$67</definedName>
    <definedName name="sqe" localSheetId="3">'[2]pilot r'!$C$67</definedName>
    <definedName name="sqe" localSheetId="21">'[2]pilot r'!$C$67</definedName>
    <definedName name="sqe" localSheetId="20">'[2]pilot r'!$C$67</definedName>
    <definedName name="sqe">'[2]pilot r'!$C$67</definedName>
    <definedName name="t" localSheetId="5">'[3]ΔΙΑΝΟΜΗ ΚΕΡΔΩΝ'!$A$3</definedName>
    <definedName name="t" localSheetId="4">'[3]ΔΙΑΝΟΜΗ ΚΕΡΔΩΝ'!$A$3</definedName>
    <definedName name="t" localSheetId="3">'[3]ΔΙΑΝΟΜΗ ΚΕΡΔΩΝ'!$A$3</definedName>
    <definedName name="t" localSheetId="21">'[3]ΔΙΑΝΟΜΗ ΚΕΡΔΩΝ'!$A$3</definedName>
    <definedName name="t" localSheetId="20">'[3]ΔΙΑΝΟΜΗ ΚΕΡΔΩΝ'!$A$3</definedName>
    <definedName name="t">'[3]ΔΙΑΝΟΜΗ ΚΕΡΔΩΝ'!$A$3</definedName>
    <definedName name="Term_in_years">#REF!</definedName>
    <definedName name="ΑΜ1" localSheetId="5">'[2]ΑΜΟΙΒΕΣ - ΜΟΝΙΜΟΙ'!$F$34</definedName>
    <definedName name="ΑΜ1" localSheetId="4">'[2]ΑΜΟΙΒΕΣ - ΜΟΝΙΜΟΙ'!$F$34</definedName>
    <definedName name="ΑΜ1" localSheetId="3">'[2]ΑΜΟΙΒΕΣ - ΜΟΝΙΜΟΙ'!$F$34</definedName>
    <definedName name="ΑΜ1" localSheetId="21">'[2]ΑΜΟΙΒΕΣ - ΜΟΝΙΜΟΙ'!$F$34</definedName>
    <definedName name="ΑΜ1" localSheetId="20">'[2]ΑΜΟΙΒΕΣ - ΜΟΝΙΜΟΙ'!$F$34</definedName>
    <definedName name="ΑΜ1">'[2]ΑΜΟΙΒΕΣ - ΜΟΝΙΜΟΙ'!$F$34</definedName>
    <definedName name="ΑΜ2" localSheetId="5">'[2]ΑΜΟΙΒΕΣ - ΕΠΟΧΙΑΚΟΙ - 8 ΜΗΝ'!$F$34</definedName>
    <definedName name="ΑΜ2" localSheetId="4">'[2]ΑΜΟΙΒΕΣ - ΕΠΟΧΙΑΚΟΙ - 8 ΜΗΝ'!$F$34</definedName>
    <definedName name="ΑΜ2" localSheetId="3">'[2]ΑΜΟΙΒΕΣ - ΕΠΟΧΙΑΚΟΙ - 8 ΜΗΝ'!$F$34</definedName>
    <definedName name="ΑΜ2" localSheetId="21">'[2]ΑΜΟΙΒΕΣ - ΕΠΟΧΙΑΚΟΙ - 8 ΜΗΝ'!$F$34</definedName>
    <definedName name="ΑΜ2" localSheetId="20">'[2]ΑΜΟΙΒΕΣ - ΕΠΟΧΙΑΚΟΙ - 8 ΜΗΝ'!$F$34</definedName>
    <definedName name="ΑΜ2">'[2]ΑΜΟΙΒΕΣ - ΕΠΟΧΙΑΚΟΙ - 8 ΜΗΝ'!$F$34</definedName>
    <definedName name="ΑΜ3" localSheetId="5">'[2]ΑΜΟΙΒΕΣ - ΕΠΟΧΙΑΚΟΙ - 4 ΜΗΝ'!$F$34</definedName>
    <definedName name="ΑΜ3" localSheetId="4">'[2]ΑΜΟΙΒΕΣ - ΕΠΟΧΙΑΚΟΙ - 4 ΜΗΝ'!$F$34</definedName>
    <definedName name="ΑΜ3" localSheetId="3">'[2]ΑΜΟΙΒΕΣ - ΕΠΟΧΙΑΚΟΙ - 4 ΜΗΝ'!$F$34</definedName>
    <definedName name="ΑΜ3" localSheetId="21">'[2]ΑΜΟΙΒΕΣ - ΕΠΟΧΙΑΚΟΙ - 4 ΜΗΝ'!$F$34</definedName>
    <definedName name="ΑΜ3" localSheetId="20">'[2]ΑΜΟΙΒΕΣ - ΕΠΟΧΙΑΚΟΙ - 4 ΜΗΝ'!$F$34</definedName>
    <definedName name="ΑΜ3">'[2]ΑΜΟΙΒΕΣ - ΕΠΟΧΙΑΚΟΙ - 4 ΜΗΝ'!$F$34</definedName>
    <definedName name="ΑΜ4" localSheetId="5">'[2]ΑΜΟΙΒΕΣ - ΜΑΘΗΤΕΣ ΣΧΟΛΩΝ'!$F$34</definedName>
    <definedName name="ΑΜ4" localSheetId="4">'[2]ΑΜΟΙΒΕΣ - ΜΑΘΗΤΕΣ ΣΧΟΛΩΝ'!$F$34</definedName>
    <definedName name="ΑΜ4" localSheetId="3">'[2]ΑΜΟΙΒΕΣ - ΜΑΘΗΤΕΣ ΣΧΟΛΩΝ'!$F$34</definedName>
    <definedName name="ΑΜ4" localSheetId="21">'[2]ΑΜΟΙΒΕΣ - ΜΑΘΗΤΕΣ ΣΧΟΛΩΝ'!$F$34</definedName>
    <definedName name="ΑΜ4" localSheetId="20">'[2]ΑΜΟΙΒΕΣ - ΜΑΘΗΤΕΣ ΣΧΟΛΩΝ'!$F$34</definedName>
    <definedName name="ΑΜ4">'[2]ΑΜΟΙΒΕΣ - ΜΑΘΗΤΕΣ ΣΧΟΛΩΝ'!$F$34</definedName>
    <definedName name="ΑΜ5" localSheetId="5">'[2]ΑΜΟΙΒΕΣ - ΕΠΟΧΙΑΚΟΙ spa'!$F$34</definedName>
    <definedName name="ΑΜ5" localSheetId="4">'[2]ΑΜΟΙΒΕΣ - ΕΠΟΧΙΑΚΟΙ spa'!$F$34</definedName>
    <definedName name="ΑΜ5" localSheetId="3">'[2]ΑΜΟΙΒΕΣ - ΕΠΟΧΙΑΚΟΙ spa'!$F$34</definedName>
    <definedName name="ΑΜ5" localSheetId="21">'[2]ΑΜΟΙΒΕΣ - ΕΠΟΧΙΑΚΟΙ spa'!$F$34</definedName>
    <definedName name="ΑΜ5" localSheetId="20">'[2]ΑΜΟΙΒΕΣ - ΕΠΟΧΙΑΚΟΙ spa'!$F$34</definedName>
    <definedName name="ΑΜ5">'[2]ΑΜΟΙΒΕΣ - ΕΠΟΧΙΑΚΟΙ spa'!$F$34</definedName>
    <definedName name="ΑΞΙΑ_ΤΗΣ_ΕΠΙΧΕΙΡΗΣΗΣ__ΜΙΝ" localSheetId="22">#REF!</definedName>
    <definedName name="ΑΞΙΑ_ΤΗΣ_ΕΠΙΧΕΙΡΗΣΗΣ__ΜΙΝ" localSheetId="15">#REF!</definedName>
    <definedName name="ΑΞΙΑ_ΤΗΣ_ΕΠΙΧΕΙΡΗΣΗΣ__ΜΙΝ" localSheetId="10">#REF!</definedName>
    <definedName name="ΑΞΙΑ_ΤΗΣ_ΕΠΙΧΕΙΡΗΣΗΣ__ΜΙΝ" localSheetId="11">#REF!</definedName>
    <definedName name="ΑΞΙΑ_ΤΗΣ_ΕΠΙΧΕΙΡΗΣΗΣ__ΜΙΝ">#REF!</definedName>
    <definedName name="ΑΠΑ1" localSheetId="5">'[7]ΛΜΟΣ ΕΚΜΕΤΑΛΛΕΥΣΗΣ'!$C$34</definedName>
    <definedName name="ΑΠΑ1" localSheetId="4">'[7]ΛΜΟΣ ΕΚΜΕΤΑΛΛΕΥΣΗΣ'!$C$34</definedName>
    <definedName name="ΑΠΑ1" localSheetId="3">'[7]ΛΜΟΣ ΕΚΜΕΤΑΛΛΕΥΣΗΣ'!$C$34</definedName>
    <definedName name="ΑΠΑ1" localSheetId="21">'[7]ΛΜΟΣ ΕΚΜΕΤΑΛΛΕΥΣΗΣ'!$C$34</definedName>
    <definedName name="ΑΠΑ1" localSheetId="20">'[7]ΛΜΟΣ ΕΚΜΕΤΑΛΛΕΥΣΗΣ'!$C$34</definedName>
    <definedName name="ΑΠΑ1">'[7]ΛΜΟΣ ΕΚΜΕΤΑΛΛΕΥΣΗΣ'!$C$34</definedName>
    <definedName name="ΑΠΑ2" localSheetId="5">'[7]ΛΜΟΣ ΕΚΜΕΤΑΛΛΕΥΣΗΣ'!$D$34</definedName>
    <definedName name="ΑΠΑ2" localSheetId="4">'[7]ΛΜΟΣ ΕΚΜΕΤΑΛΛΕΥΣΗΣ'!$D$34</definedName>
    <definedName name="ΑΠΑ2" localSheetId="3">'[7]ΛΜΟΣ ΕΚΜΕΤΑΛΛΕΥΣΗΣ'!$D$34</definedName>
    <definedName name="ΑΠΑ2" localSheetId="21">'[7]ΛΜΟΣ ΕΚΜΕΤΑΛΛΕΥΣΗΣ'!$D$34</definedName>
    <definedName name="ΑΠΑ2" localSheetId="20">'[7]ΛΜΟΣ ΕΚΜΕΤΑΛΛΕΥΣΗΣ'!$D$34</definedName>
    <definedName name="ΑΠΑ2">'[7]ΛΜΟΣ ΕΚΜΕΤΑΛΛΕΥΣΗΣ'!$D$34</definedName>
    <definedName name="ΑΠΑ3" localSheetId="5">'[7]ΛΜΟΣ ΕΚΜΕΤΑΛΛΕΥΣΗΣ'!$E$34</definedName>
    <definedName name="ΑΠΑ3" localSheetId="4">'[7]ΛΜΟΣ ΕΚΜΕΤΑΛΛΕΥΣΗΣ'!$E$34</definedName>
    <definedName name="ΑΠΑ3" localSheetId="3">'[7]ΛΜΟΣ ΕΚΜΕΤΑΛΛΕΥΣΗΣ'!$E$34</definedName>
    <definedName name="ΑΠΑ3" localSheetId="21">'[7]ΛΜΟΣ ΕΚΜΕΤΑΛΛΕΥΣΗΣ'!$E$34</definedName>
    <definedName name="ΑΠΑ3" localSheetId="20">'[7]ΛΜΟΣ ΕΚΜΕΤΑΛΛΕΥΣΗΣ'!$E$34</definedName>
    <definedName name="ΑΠΑ3">'[7]ΛΜΟΣ ΕΚΜΕΤΑΛΛΕΥΣΗΣ'!$E$34</definedName>
    <definedName name="ΑΠΑ4" localSheetId="5">'[7]ΛΜΟΣ ΕΚΜΕΤΑΛΛΕΥΣΗΣ'!$F$34</definedName>
    <definedName name="ΑΠΑ4" localSheetId="4">'[7]ΛΜΟΣ ΕΚΜΕΤΑΛΛΕΥΣΗΣ'!$F$34</definedName>
    <definedName name="ΑΠΑ4" localSheetId="3">'[7]ΛΜΟΣ ΕΚΜΕΤΑΛΛΕΥΣΗΣ'!$F$34</definedName>
    <definedName name="ΑΠΑ4" localSheetId="21">'[7]ΛΜΟΣ ΕΚΜΕΤΑΛΛΕΥΣΗΣ'!$F$34</definedName>
    <definedName name="ΑΠΑ4" localSheetId="20">'[7]ΛΜΟΣ ΕΚΜΕΤΑΛΛΕΥΣΗΣ'!$F$34</definedName>
    <definedName name="ΑΠΑ4">'[7]ΛΜΟΣ ΕΚΜΕΤΑΛΛΕΥΣΗΣ'!$F$34</definedName>
    <definedName name="ΑΠΑ5" localSheetId="5">'[7]ΛΜΟΣ ΕΚΜΕΤΑΛΛΕΥΣΗΣ'!$G$34</definedName>
    <definedName name="ΑΠΑ5" localSheetId="4">'[7]ΛΜΟΣ ΕΚΜΕΤΑΛΛΕΥΣΗΣ'!$G$34</definedName>
    <definedName name="ΑΠΑ5" localSheetId="3">'[7]ΛΜΟΣ ΕΚΜΕΤΑΛΛΕΥΣΗΣ'!$G$34</definedName>
    <definedName name="ΑΠΑ5" localSheetId="21">'[7]ΛΜΟΣ ΕΚΜΕΤΑΛΛΕΥΣΗΣ'!$G$34</definedName>
    <definedName name="ΑΠΑ5" localSheetId="20">'[7]ΛΜΟΣ ΕΚΜΕΤΑΛΛΕΥΣΗΣ'!$G$34</definedName>
    <definedName name="ΑΠΑ5">'[7]ΛΜΟΣ ΕΚΜΕΤΑΛΛΕΥΣΗΣ'!$G$34</definedName>
    <definedName name="ΑΠΟΣΒ" localSheetId="5">'[2]ΑΠΟΣΒΕΣ'!$F$18</definedName>
    <definedName name="ΑΠΟΣΒ" localSheetId="4">'[2]ΑΠΟΣΒΕΣ'!$F$18</definedName>
    <definedName name="ΑΠΟΣΒ" localSheetId="3">'[2]ΑΠΟΣΒΕΣ'!$F$18</definedName>
    <definedName name="ΑΠΟΣΒ" localSheetId="21">'[2]ΑΠΟΣΒΕΣ'!$F$18</definedName>
    <definedName name="ΑΠΟΣΒ" localSheetId="20">'[2]ΑΠΟΣΒΕΣ'!$F$18</definedName>
    <definedName name="ΑΠΟΣΒ">'[2]ΑΠΟΣΒΕΣ'!$F$18</definedName>
    <definedName name="ΑΠΦ1" localSheetId="5">'[5]ΛΜΟΣ ΕΚΜΕΤΑΛΛΕΥΣΗΣ'!$C$38</definedName>
    <definedName name="ΑΠΦ1" localSheetId="4">'[5]ΛΜΟΣ ΕΚΜΕΤΑΛΛΕΥΣΗΣ'!$C$38</definedName>
    <definedName name="ΑΠΦ1" localSheetId="3">'[5]ΛΜΟΣ ΕΚΜΕΤΑΛΛΕΥΣΗΣ'!$C$38</definedName>
    <definedName name="ΑΠΦ1" localSheetId="21">'[5]ΛΜΟΣ ΕΚΜΕΤΑΛΛΕΥΣΗΣ'!$C$38</definedName>
    <definedName name="ΑΠΦ1" localSheetId="20">'[5]ΛΜΟΣ ΕΚΜΕΤΑΛΛΕΥΣΗΣ'!$C$38</definedName>
    <definedName name="ΑΠΦ1">'[5]ΛΜΟΣ ΕΚΜΕΤΑΛΛΕΥΣΗΣ'!$C$38</definedName>
    <definedName name="ΑΠΦ2" localSheetId="5">'[7]ΛΜΟΣ ΕΚΜΕΤΑΛΛΕΥΣΗΣ'!$D$38</definedName>
    <definedName name="ΑΠΦ2" localSheetId="4">'[7]ΛΜΟΣ ΕΚΜΕΤΑΛΛΕΥΣΗΣ'!$D$38</definedName>
    <definedName name="ΑΠΦ2" localSheetId="3">'[7]ΛΜΟΣ ΕΚΜΕΤΑΛΛΕΥΣΗΣ'!$D$38</definedName>
    <definedName name="ΑΠΦ2" localSheetId="21">'[7]ΛΜΟΣ ΕΚΜΕΤΑΛΛΕΥΣΗΣ'!$D$38</definedName>
    <definedName name="ΑΠΦ2" localSheetId="20">'[7]ΛΜΟΣ ΕΚΜΕΤΑΛΛΕΥΣΗΣ'!$D$38</definedName>
    <definedName name="ΑΠΦ2">'[7]ΛΜΟΣ ΕΚΜΕΤΑΛΛΕΥΣΗΣ'!$D$38</definedName>
    <definedName name="ΑΠΦ3" localSheetId="5">'[5]ΛΜΟΣ ΕΚΜΕΤΑΛΛΕΥΣΗΣ'!$E$38</definedName>
    <definedName name="ΑΠΦ3" localSheetId="4">'[5]ΛΜΟΣ ΕΚΜΕΤΑΛΛΕΥΣΗΣ'!$E$38</definedName>
    <definedName name="ΑΠΦ3" localSheetId="3">'[5]ΛΜΟΣ ΕΚΜΕΤΑΛΛΕΥΣΗΣ'!$E$38</definedName>
    <definedName name="ΑΠΦ3" localSheetId="21">'[5]ΛΜΟΣ ΕΚΜΕΤΑΛΛΕΥΣΗΣ'!$E$38</definedName>
    <definedName name="ΑΠΦ3" localSheetId="20">'[5]ΛΜΟΣ ΕΚΜΕΤΑΛΛΕΥΣΗΣ'!$E$38</definedName>
    <definedName name="ΑΠΦ3">'[5]ΛΜΟΣ ΕΚΜΕΤΑΛΛΕΥΣΗΣ'!$E$38</definedName>
    <definedName name="ΑΠΦ4" localSheetId="5">'[5]ΛΜΟΣ ΕΚΜΕΤΑΛΛΕΥΣΗΣ'!$F$38</definedName>
    <definedName name="ΑΠΦ4" localSheetId="4">'[5]ΛΜΟΣ ΕΚΜΕΤΑΛΛΕΥΣΗΣ'!$F$38</definedName>
    <definedName name="ΑΠΦ4" localSheetId="3">'[5]ΛΜΟΣ ΕΚΜΕΤΑΛΛΕΥΣΗΣ'!$F$38</definedName>
    <definedName name="ΑΠΦ4" localSheetId="21">'[5]ΛΜΟΣ ΕΚΜΕΤΑΛΛΕΥΣΗΣ'!$F$38</definedName>
    <definedName name="ΑΠΦ4" localSheetId="20">'[5]ΛΜΟΣ ΕΚΜΕΤΑΛΛΕΥΣΗΣ'!$F$38</definedName>
    <definedName name="ΑΠΦ4">'[5]ΛΜΟΣ ΕΚΜΕΤΑΛΛΕΥΣΗΣ'!$F$38</definedName>
    <definedName name="ΑΠΦ5" localSheetId="5">'[5]ΛΜΟΣ ΕΚΜΕΤΑΛΛΕΥΣΗΣ'!$G$38</definedName>
    <definedName name="ΑΠΦ5" localSheetId="4">'[5]ΛΜΟΣ ΕΚΜΕΤΑΛΛΕΥΣΗΣ'!$G$38</definedName>
    <definedName name="ΑΠΦ5" localSheetId="3">'[5]ΛΜΟΣ ΕΚΜΕΤΑΛΛΕΥΣΗΣ'!$G$38</definedName>
    <definedName name="ΑΠΦ5" localSheetId="21">'[5]ΛΜΟΣ ΕΚΜΕΤΑΛΛΕΥΣΗΣ'!$G$38</definedName>
    <definedName name="ΑΠΦ5" localSheetId="20">'[5]ΛΜΟΣ ΕΚΜΕΤΑΛΛΕΥΣΗΣ'!$G$38</definedName>
    <definedName name="ΑΠΦ5">'[5]ΛΜΟΣ ΕΚΜΕΤΑΛΛΕΥΣΗΣ'!$G$38</definedName>
    <definedName name="δ">#REF!</definedName>
    <definedName name="ΔΑ" localSheetId="5">'[3]σελ 1,2,3,4,5,6,7,9,10,11'!$L$431</definedName>
    <definedName name="ΔΑ" localSheetId="4">'[3]σελ 1,2,3,4,5,6,7,9,10,11'!$L$431</definedName>
    <definedName name="ΔΑ" localSheetId="3">'[3]σελ 1,2,3,4,5,6,7,9,10,11'!$L$431</definedName>
    <definedName name="ΔΑ" localSheetId="21">'[3]σελ 1,2,3,4,5,6,7,9,10,11'!$L$431</definedName>
    <definedName name="ΔΑ" localSheetId="20">'[3]σελ 1,2,3,4,5,6,7,9,10,11'!$L$431</definedName>
    <definedName name="ΔΑ">'[3]σελ 1,2,3,4,5,6,7,9,10,11'!$L$431</definedName>
    <definedName name="δδδδδ" localSheetId="22">#REF!</definedName>
    <definedName name="δδδδδ" localSheetId="15">#REF!</definedName>
    <definedName name="δδδδδ" localSheetId="10">#REF!</definedName>
    <definedName name="δδδδδ" localSheetId="11">#REF!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2">'[4]Sheet1'!#REF!</definedName>
    <definedName name="Δρχ" localSheetId="15">'[4]Sheet1'!#REF!</definedName>
    <definedName name="Δρχ" localSheetId="5">'[4]Sheet1'!#REF!</definedName>
    <definedName name="Δρχ" localSheetId="4">'[4]Sheet1'!#REF!</definedName>
    <definedName name="Δρχ" localSheetId="10">'[4]Sheet1'!#REF!</definedName>
    <definedName name="Δρχ" localSheetId="3">'[4]Sheet1'!#REF!</definedName>
    <definedName name="Δρχ" localSheetId="11">'[4]Sheet1'!#REF!</definedName>
    <definedName name="Δρχ" localSheetId="21">'[4]Sheet1'!#REF!</definedName>
    <definedName name="Δρχ" localSheetId="20">'[4]Sheet1'!#REF!</definedName>
    <definedName name="Δρχ">'[4]Sheet1'!#REF!</definedName>
    <definedName name="ΕΠ" localSheetId="5">'[3]σελ 1,2,3,4,5,6,7,9,10,11'!$L$440</definedName>
    <definedName name="ΕΠ" localSheetId="4">'[3]σελ 1,2,3,4,5,6,7,9,10,11'!$L$440</definedName>
    <definedName name="ΕΠ" localSheetId="3">'[3]σελ 1,2,3,4,5,6,7,9,10,11'!$L$440</definedName>
    <definedName name="ΕΠ" localSheetId="21">'[3]σελ 1,2,3,4,5,6,7,9,10,11'!$L$440</definedName>
    <definedName name="ΕΠ" localSheetId="20">'[3]σελ 1,2,3,4,5,6,7,9,10,11'!$L$440</definedName>
    <definedName name="ΕΠ">'[3]σελ 1,2,3,4,5,6,7,9,10,11'!$L$440</definedName>
    <definedName name="ΕΠΙΤΟΚΙΟ_ΠΡΟΕΞΟΦΛΗΣΗΣ" localSheetId="22">#REF!</definedName>
    <definedName name="ΕΠΙΤΟΚΙΟ_ΠΡΟΕΞΟΦΛΗΣΗΣ" localSheetId="15">#REF!</definedName>
    <definedName name="ΕΠΙΤΟΚΙΟ_ΠΡΟΕΞΟΦΛΗΣΗΣ" localSheetId="10">#REF!</definedName>
    <definedName name="ΕΠΙΤΟΚΙΟ_ΠΡΟΕΞΟΦΛΗΣΗΣ" localSheetId="11">#REF!</definedName>
    <definedName name="ΕΠΙΤΟΚΙΟ_ΠΡΟΕΞΟΦΛΗΣΗΣ">#REF!</definedName>
    <definedName name="εσσ1" localSheetId="5">#REF!</definedName>
    <definedName name="εσσ1" localSheetId="4">#REF!</definedName>
    <definedName name="εσσ1" localSheetId="3">#REF!</definedName>
    <definedName name="εσσ1" localSheetId="21">#REF!</definedName>
    <definedName name="εσσ1" localSheetId="20">#REF!</definedName>
    <definedName name="εσσ1">#REF!</definedName>
    <definedName name="εσσ2" localSheetId="5">#REF!</definedName>
    <definedName name="εσσ2" localSheetId="4">#REF!</definedName>
    <definedName name="εσσ2" localSheetId="3">#REF!</definedName>
    <definedName name="εσσ2" localSheetId="21">#REF!</definedName>
    <definedName name="εσσ2" localSheetId="20">#REF!</definedName>
    <definedName name="εσσ2">#REF!</definedName>
    <definedName name="εσσ3" localSheetId="5">#REF!</definedName>
    <definedName name="εσσ3" localSheetId="4">#REF!</definedName>
    <definedName name="εσσ3" localSheetId="3">#REF!</definedName>
    <definedName name="εσσ3" localSheetId="21">#REF!</definedName>
    <definedName name="εσσ3" localSheetId="20">#REF!</definedName>
    <definedName name="εσσ3">#REF!</definedName>
    <definedName name="εσσ4" localSheetId="5">#REF!</definedName>
    <definedName name="εσσ4" localSheetId="4">#REF!</definedName>
    <definedName name="εσσ4" localSheetId="3">#REF!</definedName>
    <definedName name="εσσ4" localSheetId="21">#REF!</definedName>
    <definedName name="εσσ4" localSheetId="20">#REF!</definedName>
    <definedName name="εσσ4">#REF!</definedName>
    <definedName name="εσσ5" localSheetId="5">#REF!</definedName>
    <definedName name="εσσ5" localSheetId="4">#REF!</definedName>
    <definedName name="εσσ5" localSheetId="3">#REF!</definedName>
    <definedName name="εσσ5" localSheetId="21">#REF!</definedName>
    <definedName name="εσσ5" localSheetId="20">#REF!</definedName>
    <definedName name="εσσ5">#REF!</definedName>
    <definedName name="ΕΤΗΣΙΑ_ΔΑΠΑΝΗ" localSheetId="5">#REF!</definedName>
    <definedName name="ΕΤΗΣΙΑ_ΔΑΠΑΝΗ" localSheetId="4">#REF!</definedName>
    <definedName name="ΕΤΗΣΙΑ_ΔΑΠΑΝΗ" localSheetId="3">#REF!</definedName>
    <definedName name="ΕΤΗΣΙΑ_ΔΑΠΑΝΗ" localSheetId="21">#REF!</definedName>
    <definedName name="ΕΤΗΣΙΑ_ΔΑΠΑΝΗ" localSheetId="20">#REF!</definedName>
    <definedName name="ΕΤΗΣΙΑ_ΔΑΠΑΝΗ">#REF!</definedName>
    <definedName name="ΗΜ1">#REF!</definedName>
    <definedName name="ΗΜ2">#REF!</definedName>
    <definedName name="ΗΜ3">#REF!</definedName>
    <definedName name="ΗΜ4">#REF!</definedName>
    <definedName name="ΗΜ5">#REF!</definedName>
    <definedName name="ΙΣ" localSheetId="5">'[3]σελ 1,2,3,4,5,6,7,9,10,11'!$L$413</definedName>
    <definedName name="ΙΣ" localSheetId="4">'[3]σελ 1,2,3,4,5,6,7,9,10,11'!$L$413</definedName>
    <definedName name="ΙΣ" localSheetId="3">'[3]σελ 1,2,3,4,5,6,7,9,10,11'!$L$413</definedName>
    <definedName name="ΙΣ" localSheetId="21">'[3]σελ 1,2,3,4,5,6,7,9,10,11'!$L$413</definedName>
    <definedName name="ΙΣ" localSheetId="20">'[3]σελ 1,2,3,4,5,6,7,9,10,11'!$L$413</definedName>
    <definedName name="ΙΣ">'[3]σελ 1,2,3,4,5,6,7,9,10,11'!$L$413</definedName>
    <definedName name="Κ1" localSheetId="5">'[2]ΣΥΝΟΛΙΚΟΣ ΠΙΝΑΚΑΣ ΕΣΟΔΩΝ'!$C$18</definedName>
    <definedName name="Κ1" localSheetId="4">'[2]ΣΥΝΟΛΙΚΟΣ ΠΙΝΑΚΑΣ ΕΣΟΔΩΝ'!$C$18</definedName>
    <definedName name="Κ1" localSheetId="3">'[2]ΣΥΝΟΛΙΚΟΣ ΠΙΝΑΚΑΣ ΕΣΟΔΩΝ'!$C$18</definedName>
    <definedName name="Κ1" localSheetId="21">'[2]ΣΥΝΟΛΙΚΟΣ ΠΙΝΑΚΑΣ ΕΣΟΔΩΝ'!$C$18</definedName>
    <definedName name="Κ1" localSheetId="20">'[2]ΣΥΝΟΛΙΚΟΣ ΠΙΝΑΚΑΣ ΕΣΟΔΩΝ'!$C$18</definedName>
    <definedName name="Κ1">'[2]ΣΥΝΟΛΙΚΟΣ ΠΙΝΑΚΑΣ ΕΣΟΔΩΝ'!$C$18</definedName>
    <definedName name="Κ2" localSheetId="5">'[2]ΣΥΝΟΛΙΚΟΣ ΠΙΝΑΚΑΣ ΕΣΟΔΩΝ'!$D$18</definedName>
    <definedName name="Κ2" localSheetId="4">'[2]ΣΥΝΟΛΙΚΟΣ ΠΙΝΑΚΑΣ ΕΣΟΔΩΝ'!$D$18</definedName>
    <definedName name="Κ2" localSheetId="3">'[2]ΣΥΝΟΛΙΚΟΣ ΠΙΝΑΚΑΣ ΕΣΟΔΩΝ'!$D$18</definedName>
    <definedName name="Κ2" localSheetId="21">'[2]ΣΥΝΟΛΙΚΟΣ ΠΙΝΑΚΑΣ ΕΣΟΔΩΝ'!$D$18</definedName>
    <definedName name="Κ2" localSheetId="20">'[2]ΣΥΝΟΛΙΚΟΣ ΠΙΝΑΚΑΣ ΕΣΟΔΩΝ'!$D$18</definedName>
    <definedName name="Κ2">'[2]ΣΥΝΟΛΙΚΟΣ ΠΙΝΑΚΑΣ ΕΣΟΔΩΝ'!$D$18</definedName>
    <definedName name="Κ3" localSheetId="5">'[2]ΣΥΝΟΛΙΚΟΣ ΠΙΝΑΚΑΣ ΕΣΟΔΩΝ'!$E$18</definedName>
    <definedName name="Κ3" localSheetId="4">'[2]ΣΥΝΟΛΙΚΟΣ ΠΙΝΑΚΑΣ ΕΣΟΔΩΝ'!$E$18</definedName>
    <definedName name="Κ3" localSheetId="3">'[2]ΣΥΝΟΛΙΚΟΣ ΠΙΝΑΚΑΣ ΕΣΟΔΩΝ'!$E$18</definedName>
    <definedName name="Κ3" localSheetId="21">'[2]ΣΥΝΟΛΙΚΟΣ ΠΙΝΑΚΑΣ ΕΣΟΔΩΝ'!$E$18</definedName>
    <definedName name="Κ3" localSheetId="20">'[2]ΣΥΝΟΛΙΚΟΣ ΠΙΝΑΚΑΣ ΕΣΟΔΩΝ'!$E$18</definedName>
    <definedName name="Κ3">'[2]ΣΥΝΟΛΙΚΟΣ ΠΙΝΑΚΑΣ ΕΣΟΔΩΝ'!$E$18</definedName>
    <definedName name="Κ4" localSheetId="5">'[2]ΣΥΝΟΛΙΚΟΣ ΠΙΝΑΚΑΣ ΕΣΟΔΩΝ'!$F$18</definedName>
    <definedName name="Κ4" localSheetId="4">'[2]ΣΥΝΟΛΙΚΟΣ ΠΙΝΑΚΑΣ ΕΣΟΔΩΝ'!$F$18</definedName>
    <definedName name="Κ4" localSheetId="3">'[2]ΣΥΝΟΛΙΚΟΣ ΠΙΝΑΚΑΣ ΕΣΟΔΩΝ'!$F$18</definedName>
    <definedName name="Κ4" localSheetId="21">'[2]ΣΥΝΟΛΙΚΟΣ ΠΙΝΑΚΑΣ ΕΣΟΔΩΝ'!$F$18</definedName>
    <definedName name="Κ4" localSheetId="20">'[2]ΣΥΝΟΛΙΚΟΣ ΠΙΝΑΚΑΣ ΕΣΟΔΩΝ'!$F$18</definedName>
    <definedName name="Κ4">'[2]ΣΥΝΟΛΙΚΟΣ ΠΙΝΑΚΑΣ ΕΣΟΔΩΝ'!$F$18</definedName>
    <definedName name="Κ5" localSheetId="5">'[2]ΣΥΝΟΛΙΚΟΣ ΠΙΝΑΚΑΣ ΕΣΟΔΩΝ'!$G$18</definedName>
    <definedName name="Κ5" localSheetId="4">'[2]ΣΥΝΟΛΙΚΟΣ ΠΙΝΑΚΑΣ ΕΣΟΔΩΝ'!$G$18</definedName>
    <definedName name="Κ5" localSheetId="3">'[2]ΣΥΝΟΛΙΚΟΣ ΠΙΝΑΚΑΣ ΕΣΟΔΩΝ'!$G$18</definedName>
    <definedName name="Κ5" localSheetId="21">'[2]ΣΥΝΟΛΙΚΟΣ ΠΙΝΑΚΑΣ ΕΣΟΔΩΝ'!$G$18</definedName>
    <definedName name="Κ5" localSheetId="20">'[2]ΣΥΝΟΛΙΚΟΣ ΠΙΝΑΚΑΣ ΕΣΟΔΩΝ'!$G$18</definedName>
    <definedName name="Κ5">'[2]ΣΥΝΟΛΙΚΟΣ ΠΙΝΑΚΑΣ ΕΣΟΔΩΝ'!$G$18</definedName>
    <definedName name="ΚΑ1" localSheetId="5">'[7]ΛΜΟΣ ΕΚΜΕΤΑΛΛΕΥΣΗΣ'!$C$42</definedName>
    <definedName name="ΚΑ1" localSheetId="4">'[7]ΛΜΟΣ ΕΚΜΕΤΑΛΛΕΥΣΗΣ'!$C$42</definedName>
    <definedName name="ΚΑ1" localSheetId="3">'[7]ΛΜΟΣ ΕΚΜΕΤΑΛΛΕΥΣΗΣ'!$C$42</definedName>
    <definedName name="ΚΑ1" localSheetId="21">'[7]ΛΜΟΣ ΕΚΜΕΤΑΛΛΕΥΣΗΣ'!$C$42</definedName>
    <definedName name="ΚΑ1" localSheetId="20">'[7]ΛΜΟΣ ΕΚΜΕΤΑΛΛΕΥΣΗΣ'!$C$42</definedName>
    <definedName name="ΚΑ1">'[7]ΛΜΟΣ ΕΚΜΕΤΑΛΛΕΥΣΗΣ'!$C$42</definedName>
    <definedName name="ΚΑ2" localSheetId="5">'[7]ΛΜΟΣ ΕΚΜΕΤΑΛΛΕΥΣΗΣ'!$D$42</definedName>
    <definedName name="ΚΑ2" localSheetId="4">'[7]ΛΜΟΣ ΕΚΜΕΤΑΛΛΕΥΣΗΣ'!$D$42</definedName>
    <definedName name="ΚΑ2" localSheetId="3">'[7]ΛΜΟΣ ΕΚΜΕΤΑΛΛΕΥΣΗΣ'!$D$42</definedName>
    <definedName name="ΚΑ2" localSheetId="21">'[7]ΛΜΟΣ ΕΚΜΕΤΑΛΛΕΥΣΗΣ'!$D$42</definedName>
    <definedName name="ΚΑ2" localSheetId="20">'[7]ΛΜΟΣ ΕΚΜΕΤΑΛΛΕΥΣΗΣ'!$D$42</definedName>
    <definedName name="ΚΑ2">'[7]ΛΜΟΣ ΕΚΜΕΤΑΛΛΕΥΣΗΣ'!$D$42</definedName>
    <definedName name="ΚΑ3" localSheetId="5">'[7]ΛΜΟΣ ΕΚΜΕΤΑΛΛΕΥΣΗΣ'!$E$42</definedName>
    <definedName name="ΚΑ3" localSheetId="4">'[7]ΛΜΟΣ ΕΚΜΕΤΑΛΛΕΥΣΗΣ'!$E$42</definedName>
    <definedName name="ΚΑ3" localSheetId="3">'[7]ΛΜΟΣ ΕΚΜΕΤΑΛΛΕΥΣΗΣ'!$E$42</definedName>
    <definedName name="ΚΑ3" localSheetId="21">'[7]ΛΜΟΣ ΕΚΜΕΤΑΛΛΕΥΣΗΣ'!$E$42</definedName>
    <definedName name="ΚΑ3" localSheetId="20">'[7]ΛΜΟΣ ΕΚΜΕΤΑΛΛΕΥΣΗΣ'!$E$42</definedName>
    <definedName name="ΚΑ3">'[7]ΛΜΟΣ ΕΚΜΕΤΑΛΛΕΥΣΗΣ'!$E$42</definedName>
    <definedName name="ΚΑ4" localSheetId="5">'[7]ΛΜΟΣ ΕΚΜΕΤΑΛΛΕΥΣΗΣ'!$F$42</definedName>
    <definedName name="ΚΑ4" localSheetId="4">'[7]ΛΜΟΣ ΕΚΜΕΤΑΛΛΕΥΣΗΣ'!$F$42</definedName>
    <definedName name="ΚΑ4" localSheetId="3">'[7]ΛΜΟΣ ΕΚΜΕΤΑΛΛΕΥΣΗΣ'!$F$42</definedName>
    <definedName name="ΚΑ4" localSheetId="21">'[7]ΛΜΟΣ ΕΚΜΕΤΑΛΛΕΥΣΗΣ'!$F$42</definedName>
    <definedName name="ΚΑ4" localSheetId="20">'[7]ΛΜΟΣ ΕΚΜΕΤΑΛΛΕΥΣΗΣ'!$F$42</definedName>
    <definedName name="ΚΑ4">'[7]ΛΜΟΣ ΕΚΜΕΤΑΛΛΕΥΣΗΣ'!$F$42</definedName>
    <definedName name="ΚΑ5" localSheetId="5">'[7]ΛΜΟΣ ΕΚΜΕΤΑΛΛΕΥΣΗΣ'!$G$42</definedName>
    <definedName name="ΚΑ5" localSheetId="4">'[7]ΛΜΟΣ ΕΚΜΕΤΑΛΛΕΥΣΗΣ'!$G$42</definedName>
    <definedName name="ΚΑ5" localSheetId="3">'[7]ΛΜΟΣ ΕΚΜΕΤΑΛΛΕΥΣΗΣ'!$G$42</definedName>
    <definedName name="ΚΑ5" localSheetId="21">'[7]ΛΜΟΣ ΕΚΜΕΤΑΛΛΕΥΣΗΣ'!$G$42</definedName>
    <definedName name="ΚΑ5" localSheetId="20">'[7]ΛΜΟΣ ΕΚΜΕΤΑΛΛΕΥΣΗΣ'!$G$42</definedName>
    <definedName name="ΚΑ5">'[7]ΛΜΟΣ ΕΚΜΕΤΑΛΛΕΥΣΗΣ'!$G$42</definedName>
    <definedName name="ΚΛ" localSheetId="5">'[5]ΕΣΟΔΑ ΔΙΑΝΥΚΤ'!$AE$9</definedName>
    <definedName name="ΚΛ" localSheetId="4">'[5]ΕΣΟΔΑ ΔΙΑΝΥΚΤ'!$AE$9</definedName>
    <definedName name="ΚΛ" localSheetId="3">'[5]ΕΣΟΔΑ ΔΙΑΝΥΚΤ'!$AE$9</definedName>
    <definedName name="ΚΛ" localSheetId="21">'[5]ΕΣΟΔΑ ΔΙΑΝΥΚΤ'!$AE$9</definedName>
    <definedName name="ΚΛ" localSheetId="20">'[5]ΕΣΟΔΑ ΔΙΑΝΥΚΤ'!$AE$9</definedName>
    <definedName name="ΚΛ">'[5]ΕΣΟΔΑ ΔΙΑΝΥΚΤ'!$AE$9</definedName>
    <definedName name="κν1">#REF!</definedName>
    <definedName name="κν2">#REF!</definedName>
    <definedName name="κν3">#REF!</definedName>
    <definedName name="κν4">#REF!</definedName>
    <definedName name="κν5">#REF!</definedName>
    <definedName name="ΚΥΛ1" localSheetId="5">'[2]ΕΣΟΔ ΕΣΤΙΑΣΗΣ'!$F$63</definedName>
    <definedName name="ΚΥΛ1" localSheetId="4">'[2]ΕΣΟΔ ΕΣΤΙΑΣΗΣ'!$F$63</definedName>
    <definedName name="ΚΥΛ1" localSheetId="3">'[2]ΕΣΟΔ ΕΣΤΙΑΣΗΣ'!$F$63</definedName>
    <definedName name="ΚΥΛ1" localSheetId="21">'[2]ΕΣΟΔ ΕΣΤΙΑΣΗΣ'!$F$63</definedName>
    <definedName name="ΚΥΛ1" localSheetId="20">'[2]ΕΣΟΔ ΕΣΤΙΑΣΗΣ'!$F$63</definedName>
    <definedName name="ΚΥΛ1">'[2]ΕΣΟΔ ΕΣΤΙΑΣΗΣ'!$F$63</definedName>
    <definedName name="ΚΥΛ2" localSheetId="5">'[2]ΕΣΟΔ ΕΣΤΙΑΣΗΣ'!$I$63</definedName>
    <definedName name="ΚΥΛ2" localSheetId="4">'[2]ΕΣΟΔ ΕΣΤΙΑΣΗΣ'!$I$63</definedName>
    <definedName name="ΚΥΛ2" localSheetId="3">'[2]ΕΣΟΔ ΕΣΤΙΑΣΗΣ'!$I$63</definedName>
    <definedName name="ΚΥΛ2" localSheetId="21">'[2]ΕΣΟΔ ΕΣΤΙΑΣΗΣ'!$I$63</definedName>
    <definedName name="ΚΥΛ2" localSheetId="20">'[2]ΕΣΟΔ ΕΣΤΙΑΣΗΣ'!$I$63</definedName>
    <definedName name="ΚΥΛ2">'[2]ΕΣΟΔ ΕΣΤΙΑΣΗΣ'!$I$63</definedName>
    <definedName name="ΚΥΛ3" localSheetId="5">'[2]ΕΣΟΔ ΕΣΤΙΑΣΗΣ'!$L$63</definedName>
    <definedName name="ΚΥΛ3" localSheetId="4">'[2]ΕΣΟΔ ΕΣΤΙΑΣΗΣ'!$L$63</definedName>
    <definedName name="ΚΥΛ3" localSheetId="3">'[2]ΕΣΟΔ ΕΣΤΙΑΣΗΣ'!$L$63</definedName>
    <definedName name="ΚΥΛ3" localSheetId="21">'[2]ΕΣΟΔ ΕΣΤΙΑΣΗΣ'!$L$63</definedName>
    <definedName name="ΚΥΛ3" localSheetId="20">'[2]ΕΣΟΔ ΕΣΤΙΑΣΗΣ'!$L$63</definedName>
    <definedName name="ΚΥΛ3">'[2]ΕΣΟΔ ΕΣΤΙΑΣΗΣ'!$L$63</definedName>
    <definedName name="ΚΥΛ4" localSheetId="5">'[2]ΕΣΟΔ ΕΣΤΙΑΣΗΣ'!$O$63</definedName>
    <definedName name="ΚΥΛ4" localSheetId="4">'[2]ΕΣΟΔ ΕΣΤΙΑΣΗΣ'!$O$63</definedName>
    <definedName name="ΚΥΛ4" localSheetId="3">'[2]ΕΣΟΔ ΕΣΤΙΑΣΗΣ'!$O$63</definedName>
    <definedName name="ΚΥΛ4" localSheetId="21">'[2]ΕΣΟΔ ΕΣΤΙΑΣΗΣ'!$O$63</definedName>
    <definedName name="ΚΥΛ4" localSheetId="20">'[2]ΕΣΟΔ ΕΣΤΙΑΣΗΣ'!$O$63</definedName>
    <definedName name="ΚΥΛ4">'[2]ΕΣΟΔ ΕΣΤΙΑΣΗΣ'!$O$63</definedName>
    <definedName name="ΚΥΛ5" localSheetId="5">'[2]ΕΣΟΔ ΕΣΤΙΑΣΗΣ'!$R$63</definedName>
    <definedName name="ΚΥΛ5" localSheetId="4">'[2]ΕΣΟΔ ΕΣΤΙΑΣΗΣ'!$R$63</definedName>
    <definedName name="ΚΥΛ5" localSheetId="3">'[2]ΕΣΟΔ ΕΣΤΙΑΣΗΣ'!$R$63</definedName>
    <definedName name="ΚΥΛ5" localSheetId="21">'[2]ΕΣΟΔ ΕΣΤΙΑΣΗΣ'!$R$63</definedName>
    <definedName name="ΚΥΛ5" localSheetId="20">'[2]ΕΣΟΔ ΕΣΤΙΑΣΗΣ'!$R$63</definedName>
    <definedName name="ΚΥΛ5">'[2]ΕΣΟΔ ΕΣΤΙΑΣΗΣ'!$R$63</definedName>
    <definedName name="με1" localSheetId="5">'[3]ΓΕΝ ΠΙΝΑΚΑΣ ΑΜΟΙΒΩΝ'!$G$120</definedName>
    <definedName name="με1" localSheetId="4">'[3]ΓΕΝ ΠΙΝΑΚΑΣ ΑΜΟΙΒΩΝ'!$G$120</definedName>
    <definedName name="με1" localSheetId="3">'[3]ΓΕΝ ΠΙΝΑΚΑΣ ΑΜΟΙΒΩΝ'!$G$120</definedName>
    <definedName name="με1" localSheetId="21">'[3]ΓΕΝ ΠΙΝΑΚΑΣ ΑΜΟΙΒΩΝ'!$G$120</definedName>
    <definedName name="με1" localSheetId="20">'[3]ΓΕΝ ΠΙΝΑΚΑΣ ΑΜΟΙΒΩΝ'!$G$120</definedName>
    <definedName name="με1">'[3]ΓΕΝ ΠΙΝΑΚΑΣ ΑΜΟΙΒΩΝ'!$G$120</definedName>
    <definedName name="με2" localSheetId="5">'[3]ΓΕΝ ΠΙΝΑΚΑΣ ΑΜΟΙΒΩΝ'!$G$121</definedName>
    <definedName name="με2" localSheetId="4">'[3]ΓΕΝ ΠΙΝΑΚΑΣ ΑΜΟΙΒΩΝ'!$G$121</definedName>
    <definedName name="με2" localSheetId="3">'[3]ΓΕΝ ΠΙΝΑΚΑΣ ΑΜΟΙΒΩΝ'!$G$121</definedName>
    <definedName name="με2" localSheetId="21">'[3]ΓΕΝ ΠΙΝΑΚΑΣ ΑΜΟΙΒΩΝ'!$G$121</definedName>
    <definedName name="με2" localSheetId="20">'[3]ΓΕΝ ΠΙΝΑΚΑΣ ΑΜΟΙΒΩΝ'!$G$121</definedName>
    <definedName name="με2">'[3]ΓΕΝ ΠΙΝΑΚΑΣ ΑΜΟΙΒΩΝ'!$G$121</definedName>
    <definedName name="με3" localSheetId="5">'[3]ΓΕΝ ΠΙΝΑΚΑΣ ΑΜΟΙΒΩΝ'!$G$122</definedName>
    <definedName name="με3" localSheetId="4">'[3]ΓΕΝ ΠΙΝΑΚΑΣ ΑΜΟΙΒΩΝ'!$G$122</definedName>
    <definedName name="με3" localSheetId="3">'[3]ΓΕΝ ΠΙΝΑΚΑΣ ΑΜΟΙΒΩΝ'!$G$122</definedName>
    <definedName name="με3" localSheetId="21">'[3]ΓΕΝ ΠΙΝΑΚΑΣ ΑΜΟΙΒΩΝ'!$G$122</definedName>
    <definedName name="με3" localSheetId="20">'[3]ΓΕΝ ΠΙΝΑΚΑΣ ΑΜΟΙΒΩΝ'!$G$122</definedName>
    <definedName name="με3">'[3]ΓΕΝ ΠΙΝΑΚΑΣ ΑΜΟΙΒΩΝ'!$G$122</definedName>
    <definedName name="με4" localSheetId="5">'[3]ΓΕΝ ΠΙΝΑΚΑΣ ΑΜΟΙΒΩΝ'!$G$123</definedName>
    <definedName name="με4" localSheetId="4">'[3]ΓΕΝ ΠΙΝΑΚΑΣ ΑΜΟΙΒΩΝ'!$G$123</definedName>
    <definedName name="με4" localSheetId="3">'[3]ΓΕΝ ΠΙΝΑΚΑΣ ΑΜΟΙΒΩΝ'!$G$123</definedName>
    <definedName name="με4" localSheetId="21">'[3]ΓΕΝ ΠΙΝΑΚΑΣ ΑΜΟΙΒΩΝ'!$G$123</definedName>
    <definedName name="με4" localSheetId="20">'[3]ΓΕΝ ΠΙΝΑΚΑΣ ΑΜΟΙΒΩΝ'!$G$123</definedName>
    <definedName name="με4">'[3]ΓΕΝ ΠΙΝΑΚΑΣ ΑΜΟΙΒΩΝ'!$G$123</definedName>
    <definedName name="με5" localSheetId="5">'[3]ΓΕΝ ΠΙΝΑΚΑΣ ΑΜΟΙΒΩΝ'!$G$124</definedName>
    <definedName name="με5" localSheetId="4">'[3]ΓΕΝ ΠΙΝΑΚΑΣ ΑΜΟΙΒΩΝ'!$G$124</definedName>
    <definedName name="με5" localSheetId="3">'[3]ΓΕΝ ΠΙΝΑΚΑΣ ΑΜΟΙΒΩΝ'!$G$124</definedName>
    <definedName name="με5" localSheetId="21">'[3]ΓΕΝ ΠΙΝΑΚΑΣ ΑΜΟΙΒΩΝ'!$G$124</definedName>
    <definedName name="με5" localSheetId="20">'[3]ΓΕΝ ΠΙΝΑΚΑΣ ΑΜΟΙΒΩΝ'!$G$124</definedName>
    <definedName name="με5">'[3]ΓΕΝ ΠΙΝΑΚΑΣ ΑΜΟΙΒΩΝ'!$G$124</definedName>
    <definedName name="μερισμ">#REF!</definedName>
    <definedName name="ΜΕΣΗ_ΤΙΜΗ_ΑΞΙΑΣ_ΕΠΙΧΕΙΡΗΣΗΣ" localSheetId="22">#REF!</definedName>
    <definedName name="ΜΕΣΗ_ΤΙΜΗ_ΑΞΙΑΣ_ΕΠΙΧΕΙΡΗΣΗΣ" localSheetId="15">#REF!</definedName>
    <definedName name="ΜΕΣΗ_ΤΙΜΗ_ΑΞΙΑΣ_ΕΠΙΧΕΙΡΗΣΗΣ" localSheetId="10">#REF!</definedName>
    <definedName name="ΜΕΣΗ_ΤΙΜΗ_ΑΞΙΑΣ_ΕΠΙΧΕΙΡΗΣΗΣ" localSheetId="11">#REF!</definedName>
    <definedName name="ΜΕΣΗ_ΤΙΜΗ_ΑΞΙΑΣ_ΕΠΙΧΕΙΡΗΣΗΣ">#REF!</definedName>
    <definedName name="μισθ1" localSheetId="5">'[2]ΓΕΝ ΠΙΝΑΚΑΣ ΑΜΟΙΒΩΝ'!$C$106</definedName>
    <definedName name="μισθ1" localSheetId="4">'[2]ΓΕΝ ΠΙΝΑΚΑΣ ΑΜΟΙΒΩΝ'!$C$106</definedName>
    <definedName name="μισθ1" localSheetId="3">'[2]ΓΕΝ ΠΙΝΑΚΑΣ ΑΜΟΙΒΩΝ'!$C$106</definedName>
    <definedName name="μισθ1" localSheetId="21">'[2]ΓΕΝ ΠΙΝΑΚΑΣ ΑΜΟΙΒΩΝ'!$C$106</definedName>
    <definedName name="μισθ1" localSheetId="20">'[2]ΓΕΝ ΠΙΝΑΚΑΣ ΑΜΟΙΒΩΝ'!$C$106</definedName>
    <definedName name="μισθ1">'[2]ΓΕΝ ΠΙΝΑΚΑΣ ΑΜΟΙΒΩΝ'!$C$106</definedName>
    <definedName name="μισθ2" localSheetId="5">'[2]ΓΕΝ ΠΙΝΑΚΑΣ ΑΜΟΙΒΩΝ'!$C$107</definedName>
    <definedName name="μισθ2" localSheetId="4">'[2]ΓΕΝ ΠΙΝΑΚΑΣ ΑΜΟΙΒΩΝ'!$C$107</definedName>
    <definedName name="μισθ2" localSheetId="3">'[2]ΓΕΝ ΠΙΝΑΚΑΣ ΑΜΟΙΒΩΝ'!$C$107</definedName>
    <definedName name="μισθ2" localSheetId="21">'[2]ΓΕΝ ΠΙΝΑΚΑΣ ΑΜΟΙΒΩΝ'!$C$107</definedName>
    <definedName name="μισθ2" localSheetId="20">'[2]ΓΕΝ ΠΙΝΑΚΑΣ ΑΜΟΙΒΩΝ'!$C$107</definedName>
    <definedName name="μισθ2">'[2]ΓΕΝ ΠΙΝΑΚΑΣ ΑΜΟΙΒΩΝ'!$C$107</definedName>
    <definedName name="μισθ3" localSheetId="5">'[2]ΓΕΝ ΠΙΝΑΚΑΣ ΑΜΟΙΒΩΝ'!$C$108</definedName>
    <definedName name="μισθ3" localSheetId="4">'[2]ΓΕΝ ΠΙΝΑΚΑΣ ΑΜΟΙΒΩΝ'!$C$108</definedName>
    <definedName name="μισθ3" localSheetId="3">'[2]ΓΕΝ ΠΙΝΑΚΑΣ ΑΜΟΙΒΩΝ'!$C$108</definedName>
    <definedName name="μισθ3" localSheetId="21">'[2]ΓΕΝ ΠΙΝΑΚΑΣ ΑΜΟΙΒΩΝ'!$C$108</definedName>
    <definedName name="μισθ3" localSheetId="20">'[2]ΓΕΝ ΠΙΝΑΚΑΣ ΑΜΟΙΒΩΝ'!$C$108</definedName>
    <definedName name="μισθ3">'[2]ΓΕΝ ΠΙΝΑΚΑΣ ΑΜΟΙΒΩΝ'!$C$108</definedName>
    <definedName name="μισθ4" localSheetId="5">'[2]ΓΕΝ ΠΙΝΑΚΑΣ ΑΜΟΙΒΩΝ'!$C$109</definedName>
    <definedName name="μισθ4" localSheetId="4">'[2]ΓΕΝ ΠΙΝΑΚΑΣ ΑΜΟΙΒΩΝ'!$C$109</definedName>
    <definedName name="μισθ4" localSheetId="3">'[2]ΓΕΝ ΠΙΝΑΚΑΣ ΑΜΟΙΒΩΝ'!$C$109</definedName>
    <definedName name="μισθ4" localSheetId="21">'[2]ΓΕΝ ΠΙΝΑΚΑΣ ΑΜΟΙΒΩΝ'!$C$109</definedName>
    <definedName name="μισθ4" localSheetId="20">'[2]ΓΕΝ ΠΙΝΑΚΑΣ ΑΜΟΙΒΩΝ'!$C$109</definedName>
    <definedName name="μισθ4">'[2]ΓΕΝ ΠΙΝΑΚΑΣ ΑΜΟΙΒΩΝ'!$C$109</definedName>
    <definedName name="μισθ5" localSheetId="5">'[2]ΓΕΝ ΠΙΝΑΚΑΣ ΑΜΟΙΒΩΝ'!$C$110</definedName>
    <definedName name="μισθ5" localSheetId="4">'[2]ΓΕΝ ΠΙΝΑΚΑΣ ΑΜΟΙΒΩΝ'!$C$110</definedName>
    <definedName name="μισθ5" localSheetId="3">'[2]ΓΕΝ ΠΙΝΑΚΑΣ ΑΜΟΙΒΩΝ'!$C$110</definedName>
    <definedName name="μισθ5" localSheetId="21">'[2]ΓΕΝ ΠΙΝΑΚΑΣ ΑΜΟΙΒΩΝ'!$C$110</definedName>
    <definedName name="μισθ5" localSheetId="20">'[2]ΓΕΝ ΠΙΝΑΚΑΣ ΑΜΟΙΒΩΝ'!$C$110</definedName>
    <definedName name="μισθ5">'[2]ΓΕΝ ΠΙΝΑΚΑΣ ΑΜΟΙΒΩΝ'!$C$110</definedName>
    <definedName name="μρ">#REF!</definedName>
    <definedName name="π">#REF!</definedName>
    <definedName name="ΠΔ" localSheetId="5">'[3]σελ 1,2,3,4,5,6,7,9,10,11'!$M$429</definedName>
    <definedName name="ΠΔ" localSheetId="4">'[3]σελ 1,2,3,4,5,6,7,9,10,11'!$M$429</definedName>
    <definedName name="ΠΔ" localSheetId="3">'[3]σελ 1,2,3,4,5,6,7,9,10,11'!$M$429</definedName>
    <definedName name="ΠΔ" localSheetId="21">'[3]σελ 1,2,3,4,5,6,7,9,10,11'!$M$429</definedName>
    <definedName name="ΠΔ" localSheetId="20">'[3]σελ 1,2,3,4,5,6,7,9,10,11'!$M$429</definedName>
    <definedName name="ΠΔ">'[3]σελ 1,2,3,4,5,6,7,9,10,11'!$M$429</definedName>
    <definedName name="ΠΕ" localSheetId="5">'[3]σελ 1,2,3,4,5,6,7,9,10,11'!$M$438</definedName>
    <definedName name="ΠΕ" localSheetId="4">'[3]σελ 1,2,3,4,5,6,7,9,10,11'!$M$438</definedName>
    <definedName name="ΠΕ" localSheetId="3">'[3]σελ 1,2,3,4,5,6,7,9,10,11'!$M$438</definedName>
    <definedName name="ΠΕ" localSheetId="21">'[3]σελ 1,2,3,4,5,6,7,9,10,11'!$M$438</definedName>
    <definedName name="ΠΕ" localSheetId="20">'[3]σελ 1,2,3,4,5,6,7,9,10,11'!$M$438</definedName>
    <definedName name="ΠΕ">'[3]σελ 1,2,3,4,5,6,7,9,10,11'!$M$438</definedName>
    <definedName name="πι" localSheetId="5">'[3]σελ 1,2,3,4,5,6,7,9,10,11'!$M$411</definedName>
    <definedName name="πι" localSheetId="4">'[3]σελ 1,2,3,4,5,6,7,9,10,11'!$M$411</definedName>
    <definedName name="πι" localSheetId="3">'[3]σελ 1,2,3,4,5,6,7,9,10,11'!$M$411</definedName>
    <definedName name="πι" localSheetId="21">'[3]σελ 1,2,3,4,5,6,7,9,10,11'!$M$411</definedName>
    <definedName name="πι" localSheetId="20">'[3]σελ 1,2,3,4,5,6,7,9,10,11'!$M$411</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 localSheetId="5">'[3]ΑΛΛΕΣ ΠΗΓΕΣ spa'!$Q$68</definedName>
    <definedName name="σπα1" localSheetId="4">'[3]ΑΛΛΕΣ ΠΗΓΕΣ spa'!$Q$68</definedName>
    <definedName name="σπα1" localSheetId="3">'[3]ΑΛΛΕΣ ΠΗΓΕΣ spa'!$Q$68</definedName>
    <definedName name="σπα1" localSheetId="21">'[3]ΑΛΛΕΣ ΠΗΓΕΣ spa'!$Q$68</definedName>
    <definedName name="σπα1" localSheetId="20">'[3]ΑΛΛΕΣ ΠΗΓΕΣ spa'!$Q$68</definedName>
    <definedName name="σπα1">'[3]ΑΛΛΕΣ ΠΗΓΕΣ spa'!$Q$68</definedName>
    <definedName name="σπα2" localSheetId="5">'[3]ΑΛΛΕΣ ΠΗΓΕΣ spa'!$Q$69</definedName>
    <definedName name="σπα2" localSheetId="4">'[3]ΑΛΛΕΣ ΠΗΓΕΣ spa'!$Q$69</definedName>
    <definedName name="σπα2" localSheetId="3">'[3]ΑΛΛΕΣ ΠΗΓΕΣ spa'!$Q$69</definedName>
    <definedName name="σπα2" localSheetId="21">'[3]ΑΛΛΕΣ ΠΗΓΕΣ spa'!$Q$69</definedName>
    <definedName name="σπα2" localSheetId="20">'[3]ΑΛΛΕΣ ΠΗΓΕΣ spa'!$Q$69</definedName>
    <definedName name="σπα2">'[3]ΑΛΛΕΣ ΠΗΓΕΣ spa'!$Q$69</definedName>
    <definedName name="σπα3" localSheetId="5">'[3]ΑΛΛΕΣ ΠΗΓΕΣ spa'!$Q$70</definedName>
    <definedName name="σπα3" localSheetId="4">'[3]ΑΛΛΕΣ ΠΗΓΕΣ spa'!$Q$70</definedName>
    <definedName name="σπα3" localSheetId="3">'[3]ΑΛΛΕΣ ΠΗΓΕΣ spa'!$Q$70</definedName>
    <definedName name="σπα3" localSheetId="21">'[3]ΑΛΛΕΣ ΠΗΓΕΣ spa'!$Q$70</definedName>
    <definedName name="σπα3" localSheetId="20">'[3]ΑΛΛΕΣ ΠΗΓΕΣ spa'!$Q$70</definedName>
    <definedName name="σπα3">'[3]ΑΛΛΕΣ ΠΗΓΕΣ spa'!$Q$70</definedName>
    <definedName name="σπα4" localSheetId="5">'[3]ΑΛΛΕΣ ΠΗΓΕΣ spa'!$Q$71</definedName>
    <definedName name="σπα4" localSheetId="4">'[3]ΑΛΛΕΣ ΠΗΓΕΣ spa'!$Q$71</definedName>
    <definedName name="σπα4" localSheetId="3">'[3]ΑΛΛΕΣ ΠΗΓΕΣ spa'!$Q$71</definedName>
    <definedName name="σπα4" localSheetId="21">'[3]ΑΛΛΕΣ ΠΗΓΕΣ spa'!$Q$71</definedName>
    <definedName name="σπα4" localSheetId="20">'[3]ΑΛΛΕΣ ΠΗΓΕΣ spa'!$Q$71</definedName>
    <definedName name="σπα4">'[3]ΑΛΛΕΣ ΠΗΓΕΣ spa'!$Q$71</definedName>
    <definedName name="σπα5" localSheetId="5">'[3]ΑΛΛΕΣ ΠΗΓΕΣ spa'!$Q$72</definedName>
    <definedName name="σπα5" localSheetId="4">'[3]ΑΛΛΕΣ ΠΗΓΕΣ spa'!$Q$72</definedName>
    <definedName name="σπα5" localSheetId="3">'[3]ΑΛΛΕΣ ΠΗΓΕΣ spa'!$Q$72</definedName>
    <definedName name="σπα5" localSheetId="21">'[3]ΑΛΛΕΣ ΠΗΓΕΣ spa'!$Q$72</definedName>
    <definedName name="σπα5" localSheetId="20">'[3]ΑΛΛΕΣ ΠΗΓΕΣ spa'!$Q$72</definedName>
    <definedName name="σπα5">'[3]ΑΛΛΕΣ ΠΗΓΕΣ spa'!$Q$72</definedName>
    <definedName name="σππ1" localSheetId="5">'[3]ΑΛΛΕΣ ΠΗΓΕΣ spa'!$Q$89</definedName>
    <definedName name="σππ1" localSheetId="4">'[3]ΑΛΛΕΣ ΠΗΓΕΣ spa'!$Q$89</definedName>
    <definedName name="σππ1" localSheetId="3">'[3]ΑΛΛΕΣ ΠΗΓΕΣ spa'!$Q$89</definedName>
    <definedName name="σππ1" localSheetId="21">'[3]ΑΛΛΕΣ ΠΗΓΕΣ spa'!$Q$89</definedName>
    <definedName name="σππ1" localSheetId="20">'[3]ΑΛΛΕΣ ΠΗΓΕΣ spa'!$Q$89</definedName>
    <definedName name="σππ1">'[3]ΑΛΛΕΣ ΠΗΓΕΣ spa'!$Q$89</definedName>
    <definedName name="σππ2" localSheetId="5">'[3]ΑΛΛΕΣ ΠΗΓΕΣ spa'!$Q$90</definedName>
    <definedName name="σππ2" localSheetId="4">'[3]ΑΛΛΕΣ ΠΗΓΕΣ spa'!$Q$90</definedName>
    <definedName name="σππ2" localSheetId="3">'[3]ΑΛΛΕΣ ΠΗΓΕΣ spa'!$Q$90</definedName>
    <definedName name="σππ2" localSheetId="21">'[3]ΑΛΛΕΣ ΠΗΓΕΣ spa'!$Q$90</definedName>
    <definedName name="σππ2" localSheetId="20">'[3]ΑΛΛΕΣ ΠΗΓΕΣ spa'!$Q$90</definedName>
    <definedName name="σππ2">'[3]ΑΛΛΕΣ ΠΗΓΕΣ spa'!$Q$90</definedName>
    <definedName name="σππ3" localSheetId="5">'[3]ΑΛΛΕΣ ΠΗΓΕΣ spa'!$Q$91</definedName>
    <definedName name="σππ3" localSheetId="4">'[3]ΑΛΛΕΣ ΠΗΓΕΣ spa'!$Q$91</definedName>
    <definedName name="σππ3" localSheetId="3">'[3]ΑΛΛΕΣ ΠΗΓΕΣ spa'!$Q$91</definedName>
    <definedName name="σππ3" localSheetId="21">'[3]ΑΛΛΕΣ ΠΗΓΕΣ spa'!$Q$91</definedName>
    <definedName name="σππ3" localSheetId="20">'[3]ΑΛΛΕΣ ΠΗΓΕΣ spa'!$Q$91</definedName>
    <definedName name="σππ3">'[3]ΑΛΛΕΣ ΠΗΓΕΣ spa'!$Q$91</definedName>
    <definedName name="σππ4" localSheetId="5">'[3]ΑΛΛΕΣ ΠΗΓΕΣ spa'!$Q$92</definedName>
    <definedName name="σππ4" localSheetId="4">'[3]ΑΛΛΕΣ ΠΗΓΕΣ spa'!$Q$92</definedName>
    <definedName name="σππ4" localSheetId="3">'[3]ΑΛΛΕΣ ΠΗΓΕΣ spa'!$Q$92</definedName>
    <definedName name="σππ4" localSheetId="21">'[3]ΑΛΛΕΣ ΠΗΓΕΣ spa'!$Q$92</definedName>
    <definedName name="σππ4" localSheetId="20">'[3]ΑΛΛΕΣ ΠΗΓΕΣ spa'!$Q$92</definedName>
    <definedName name="σππ4">'[3]ΑΛΛΕΣ ΠΗΓΕΣ spa'!$Q$92</definedName>
    <definedName name="σππ5" localSheetId="5">'[3]ΑΛΛΕΣ ΠΗΓΕΣ spa'!$Q$93</definedName>
    <definedName name="σππ5" localSheetId="4">'[3]ΑΛΛΕΣ ΠΗΓΕΣ spa'!$Q$93</definedName>
    <definedName name="σππ5" localSheetId="3">'[3]ΑΛΛΕΣ ΠΗΓΕΣ spa'!$Q$93</definedName>
    <definedName name="σππ5" localSheetId="21">'[3]ΑΛΛΕΣ ΠΗΓΕΣ spa'!$Q$93</definedName>
    <definedName name="σππ5" localSheetId="20">'[3]ΑΛΛΕΣ ΠΗΓΕΣ spa'!$Q$93</definedName>
    <definedName name="σππ5">'[3]ΑΛΛΕΣ ΠΗΓΕΣ spa'!$Q$93</definedName>
    <definedName name="ΣΣΠ1" localSheetId="22">'[6]ΑΛΛΕΣ ΠΗΓΕΣ spa'!#REF!</definedName>
    <definedName name="ΣΣΠ1" localSheetId="15">'[6]ΑΛΛΕΣ ΠΗΓΕΣ spa'!#REF!</definedName>
    <definedName name="ΣΣΠ1" localSheetId="5">'[6]ΑΛΛΕΣ ΠΗΓΕΣ spa'!#REF!</definedName>
    <definedName name="ΣΣΠ1" localSheetId="4">'[6]ΑΛΛΕΣ ΠΗΓΕΣ spa'!#REF!</definedName>
    <definedName name="ΣΣΠ1" localSheetId="10">'[6]ΑΛΛΕΣ ΠΗΓΕΣ spa'!#REF!</definedName>
    <definedName name="ΣΣΠ1" localSheetId="3">'[6]ΑΛΛΕΣ ΠΗΓΕΣ spa'!#REF!</definedName>
    <definedName name="ΣΣΠ1" localSheetId="11">'[6]ΑΛΛΕΣ ΠΗΓΕΣ spa'!#REF!</definedName>
    <definedName name="ΣΣΠ1" localSheetId="21">'[6]ΑΛΛΕΣ ΠΗΓΕΣ spa'!#REF!</definedName>
    <definedName name="ΣΣΠ1" localSheetId="20">'[6]ΑΛΛΕΣ ΠΗΓΕΣ spa'!#REF!</definedName>
    <definedName name="ΣΣΠ1">'[6]ΑΛΛΕΣ ΠΗΓΕΣ spa'!#REF!</definedName>
    <definedName name="ΣΣΠ10" localSheetId="22">'[6]ΑΛΛΕΣ ΠΗΓΕΣ spa'!#REF!</definedName>
    <definedName name="ΣΣΠ10" localSheetId="15">'[6]ΑΛΛΕΣ ΠΗΓΕΣ spa'!#REF!</definedName>
    <definedName name="ΣΣΠ10" localSheetId="5">'[6]ΑΛΛΕΣ ΠΗΓΕΣ spa'!#REF!</definedName>
    <definedName name="ΣΣΠ10" localSheetId="4">'[6]ΑΛΛΕΣ ΠΗΓΕΣ spa'!#REF!</definedName>
    <definedName name="ΣΣΠ10" localSheetId="10">'[6]ΑΛΛΕΣ ΠΗΓΕΣ spa'!#REF!</definedName>
    <definedName name="ΣΣΠ10" localSheetId="3">'[6]ΑΛΛΕΣ ΠΗΓΕΣ spa'!#REF!</definedName>
    <definedName name="ΣΣΠ10" localSheetId="11">'[6]ΑΛΛΕΣ ΠΗΓΕΣ spa'!#REF!</definedName>
    <definedName name="ΣΣΠ10" localSheetId="21">'[6]ΑΛΛΕΣ ΠΗΓΕΣ spa'!#REF!</definedName>
    <definedName name="ΣΣΠ10" localSheetId="20">'[6]ΑΛΛΕΣ ΠΗΓΕΣ spa'!#REF!</definedName>
    <definedName name="ΣΣΠ10">'[6]ΑΛΛΕΣ ΠΗΓΕΣ spa'!#REF!</definedName>
    <definedName name="ΣΣΠ11" localSheetId="22">'[6]ΑΛΛΕΣ ΠΗΓΕΣ spa'!#REF!</definedName>
    <definedName name="ΣΣΠ11" localSheetId="15">'[6]ΑΛΛΕΣ ΠΗΓΕΣ spa'!#REF!</definedName>
    <definedName name="ΣΣΠ11" localSheetId="5">'[6]ΑΛΛΕΣ ΠΗΓΕΣ spa'!#REF!</definedName>
    <definedName name="ΣΣΠ11" localSheetId="4">'[6]ΑΛΛΕΣ ΠΗΓΕΣ spa'!#REF!</definedName>
    <definedName name="ΣΣΠ11" localSheetId="10">'[6]ΑΛΛΕΣ ΠΗΓΕΣ spa'!#REF!</definedName>
    <definedName name="ΣΣΠ11" localSheetId="3">'[6]ΑΛΛΕΣ ΠΗΓΕΣ spa'!#REF!</definedName>
    <definedName name="ΣΣΠ11" localSheetId="11">'[6]ΑΛΛΕΣ ΠΗΓΕΣ spa'!#REF!</definedName>
    <definedName name="ΣΣΠ11" localSheetId="21">'[6]ΑΛΛΕΣ ΠΗΓΕΣ spa'!#REF!</definedName>
    <definedName name="ΣΣΠ11" localSheetId="20">'[6]ΑΛΛΕΣ ΠΗΓΕΣ spa'!#REF!</definedName>
    <definedName name="ΣΣΠ11">'[6]ΑΛΛΕΣ ΠΗΓΕΣ spa'!#REF!</definedName>
    <definedName name="ΣΣΠ12" localSheetId="22">'[6]ΑΛΛΕΣ ΠΗΓΕΣ spa'!#REF!</definedName>
    <definedName name="ΣΣΠ12" localSheetId="15">'[6]ΑΛΛΕΣ ΠΗΓΕΣ spa'!#REF!</definedName>
    <definedName name="ΣΣΠ12" localSheetId="5">'[6]ΑΛΛΕΣ ΠΗΓΕΣ spa'!#REF!</definedName>
    <definedName name="ΣΣΠ12" localSheetId="4">'[6]ΑΛΛΕΣ ΠΗΓΕΣ spa'!#REF!</definedName>
    <definedName name="ΣΣΠ12" localSheetId="10">'[6]ΑΛΛΕΣ ΠΗΓΕΣ spa'!#REF!</definedName>
    <definedName name="ΣΣΠ12" localSheetId="3">'[6]ΑΛΛΕΣ ΠΗΓΕΣ spa'!#REF!</definedName>
    <definedName name="ΣΣΠ12" localSheetId="11">'[6]ΑΛΛΕΣ ΠΗΓΕΣ spa'!#REF!</definedName>
    <definedName name="ΣΣΠ12" localSheetId="21">'[6]ΑΛΛΕΣ ΠΗΓΕΣ spa'!#REF!</definedName>
    <definedName name="ΣΣΠ12" localSheetId="20">'[6]ΑΛΛΕΣ ΠΗΓΕΣ spa'!#REF!</definedName>
    <definedName name="ΣΣΠ12">'[6]ΑΛΛΕΣ ΠΗΓΕΣ spa'!#REF!</definedName>
    <definedName name="ΣΣΠ2" localSheetId="22">'[6]ΑΛΛΕΣ ΠΗΓΕΣ spa'!#REF!</definedName>
    <definedName name="ΣΣΠ2" localSheetId="15">'[6]ΑΛΛΕΣ ΠΗΓΕΣ spa'!#REF!</definedName>
    <definedName name="ΣΣΠ2" localSheetId="5">'[6]ΑΛΛΕΣ ΠΗΓΕΣ spa'!#REF!</definedName>
    <definedName name="ΣΣΠ2" localSheetId="4">'[6]ΑΛΛΕΣ ΠΗΓΕΣ spa'!#REF!</definedName>
    <definedName name="ΣΣΠ2" localSheetId="10">'[6]ΑΛΛΕΣ ΠΗΓΕΣ spa'!#REF!</definedName>
    <definedName name="ΣΣΠ2" localSheetId="3">'[6]ΑΛΛΕΣ ΠΗΓΕΣ spa'!#REF!</definedName>
    <definedName name="ΣΣΠ2" localSheetId="11">'[6]ΑΛΛΕΣ ΠΗΓΕΣ spa'!#REF!</definedName>
    <definedName name="ΣΣΠ2" localSheetId="21">'[6]ΑΛΛΕΣ ΠΗΓΕΣ spa'!#REF!</definedName>
    <definedName name="ΣΣΠ2" localSheetId="20">'[6]ΑΛΛΕΣ ΠΗΓΕΣ spa'!#REF!</definedName>
    <definedName name="ΣΣΠ2">'[6]ΑΛΛΕΣ ΠΗΓΕΣ spa'!#REF!</definedName>
    <definedName name="ΣΣΠ3" localSheetId="22">'[6]ΑΛΛΕΣ ΠΗΓΕΣ spa'!#REF!</definedName>
    <definedName name="ΣΣΠ3" localSheetId="15">'[6]ΑΛΛΕΣ ΠΗΓΕΣ spa'!#REF!</definedName>
    <definedName name="ΣΣΠ3" localSheetId="5">'[6]ΑΛΛΕΣ ΠΗΓΕΣ spa'!#REF!</definedName>
    <definedName name="ΣΣΠ3" localSheetId="4">'[6]ΑΛΛΕΣ ΠΗΓΕΣ spa'!#REF!</definedName>
    <definedName name="ΣΣΠ3" localSheetId="10">'[6]ΑΛΛΕΣ ΠΗΓΕΣ spa'!#REF!</definedName>
    <definedName name="ΣΣΠ3" localSheetId="3">'[6]ΑΛΛΕΣ ΠΗΓΕΣ spa'!#REF!</definedName>
    <definedName name="ΣΣΠ3" localSheetId="11">'[6]ΑΛΛΕΣ ΠΗΓΕΣ spa'!#REF!</definedName>
    <definedName name="ΣΣΠ3" localSheetId="21">'[6]ΑΛΛΕΣ ΠΗΓΕΣ spa'!#REF!</definedName>
    <definedName name="ΣΣΠ3" localSheetId="20">'[6]ΑΛΛΕΣ ΠΗΓΕΣ spa'!#REF!</definedName>
    <definedName name="ΣΣΠ3">'[6]ΑΛΛΕΣ ΠΗΓΕΣ spa'!#REF!</definedName>
    <definedName name="ΣΣΠ4" localSheetId="22">'[6]ΑΛΛΕΣ ΠΗΓΕΣ spa'!#REF!</definedName>
    <definedName name="ΣΣΠ4" localSheetId="15">'[6]ΑΛΛΕΣ ΠΗΓΕΣ spa'!#REF!</definedName>
    <definedName name="ΣΣΠ4" localSheetId="5">'[6]ΑΛΛΕΣ ΠΗΓΕΣ spa'!#REF!</definedName>
    <definedName name="ΣΣΠ4" localSheetId="4">'[6]ΑΛΛΕΣ ΠΗΓΕΣ spa'!#REF!</definedName>
    <definedName name="ΣΣΠ4" localSheetId="10">'[6]ΑΛΛΕΣ ΠΗΓΕΣ spa'!#REF!</definedName>
    <definedName name="ΣΣΠ4" localSheetId="3">'[6]ΑΛΛΕΣ ΠΗΓΕΣ spa'!#REF!</definedName>
    <definedName name="ΣΣΠ4" localSheetId="11">'[6]ΑΛΛΕΣ ΠΗΓΕΣ spa'!#REF!</definedName>
    <definedName name="ΣΣΠ4" localSheetId="21">'[6]ΑΛΛΕΣ ΠΗΓΕΣ spa'!#REF!</definedName>
    <definedName name="ΣΣΠ4" localSheetId="20">'[6]ΑΛΛΕΣ ΠΗΓΕΣ spa'!#REF!</definedName>
    <definedName name="ΣΣΠ4">'[6]ΑΛΛΕΣ ΠΗΓΕΣ spa'!#REF!</definedName>
    <definedName name="ΣΣΠ5" localSheetId="22">'[6]ΑΛΛΕΣ ΠΗΓΕΣ spa'!#REF!</definedName>
    <definedName name="ΣΣΠ5" localSheetId="15">'[6]ΑΛΛΕΣ ΠΗΓΕΣ spa'!#REF!</definedName>
    <definedName name="ΣΣΠ5" localSheetId="5">'[6]ΑΛΛΕΣ ΠΗΓΕΣ spa'!#REF!</definedName>
    <definedName name="ΣΣΠ5" localSheetId="4">'[6]ΑΛΛΕΣ ΠΗΓΕΣ spa'!#REF!</definedName>
    <definedName name="ΣΣΠ5" localSheetId="10">'[6]ΑΛΛΕΣ ΠΗΓΕΣ spa'!#REF!</definedName>
    <definedName name="ΣΣΠ5" localSheetId="3">'[6]ΑΛΛΕΣ ΠΗΓΕΣ spa'!#REF!</definedName>
    <definedName name="ΣΣΠ5" localSheetId="11">'[6]ΑΛΛΕΣ ΠΗΓΕΣ spa'!#REF!</definedName>
    <definedName name="ΣΣΠ5" localSheetId="21">'[6]ΑΛΛΕΣ ΠΗΓΕΣ spa'!#REF!</definedName>
    <definedName name="ΣΣΠ5" localSheetId="20">'[6]ΑΛΛΕΣ ΠΗΓΕΣ spa'!#REF!</definedName>
    <definedName name="ΣΣΠ5">'[6]ΑΛΛΕΣ ΠΗΓΕΣ spa'!#REF!</definedName>
    <definedName name="ΣΣΠ6" localSheetId="22">'[6]ΑΛΛΕΣ ΠΗΓΕΣ spa'!#REF!</definedName>
    <definedName name="ΣΣΠ6" localSheetId="15">'[6]ΑΛΛΕΣ ΠΗΓΕΣ spa'!#REF!</definedName>
    <definedName name="ΣΣΠ6" localSheetId="5">'[6]ΑΛΛΕΣ ΠΗΓΕΣ spa'!#REF!</definedName>
    <definedName name="ΣΣΠ6" localSheetId="4">'[6]ΑΛΛΕΣ ΠΗΓΕΣ spa'!#REF!</definedName>
    <definedName name="ΣΣΠ6" localSheetId="10">'[6]ΑΛΛΕΣ ΠΗΓΕΣ spa'!#REF!</definedName>
    <definedName name="ΣΣΠ6" localSheetId="3">'[6]ΑΛΛΕΣ ΠΗΓΕΣ spa'!#REF!</definedName>
    <definedName name="ΣΣΠ6" localSheetId="11">'[6]ΑΛΛΕΣ ΠΗΓΕΣ spa'!#REF!</definedName>
    <definedName name="ΣΣΠ6" localSheetId="21">'[6]ΑΛΛΕΣ ΠΗΓΕΣ spa'!#REF!</definedName>
    <definedName name="ΣΣΠ6" localSheetId="20">'[6]ΑΛΛΕΣ ΠΗΓΕΣ spa'!#REF!</definedName>
    <definedName name="ΣΣΠ6">'[6]ΑΛΛΕΣ ΠΗΓΕΣ spa'!#REF!</definedName>
    <definedName name="ΣΣΠ7" localSheetId="22">'[6]ΑΛΛΕΣ ΠΗΓΕΣ spa'!#REF!</definedName>
    <definedName name="ΣΣΠ7" localSheetId="15">'[6]ΑΛΛΕΣ ΠΗΓΕΣ spa'!#REF!</definedName>
    <definedName name="ΣΣΠ7" localSheetId="5">'[6]ΑΛΛΕΣ ΠΗΓΕΣ spa'!#REF!</definedName>
    <definedName name="ΣΣΠ7" localSheetId="4">'[6]ΑΛΛΕΣ ΠΗΓΕΣ spa'!#REF!</definedName>
    <definedName name="ΣΣΠ7" localSheetId="10">'[6]ΑΛΛΕΣ ΠΗΓΕΣ spa'!#REF!</definedName>
    <definedName name="ΣΣΠ7" localSheetId="3">'[6]ΑΛΛΕΣ ΠΗΓΕΣ spa'!#REF!</definedName>
    <definedName name="ΣΣΠ7" localSheetId="11">'[6]ΑΛΛΕΣ ΠΗΓΕΣ spa'!#REF!</definedName>
    <definedName name="ΣΣΠ7" localSheetId="21">'[6]ΑΛΛΕΣ ΠΗΓΕΣ spa'!#REF!</definedName>
    <definedName name="ΣΣΠ7" localSheetId="20">'[6]ΑΛΛΕΣ ΠΗΓΕΣ spa'!#REF!</definedName>
    <definedName name="ΣΣΠ7">'[6]ΑΛΛΕΣ ΠΗΓΕΣ spa'!#REF!</definedName>
    <definedName name="ΣΣΠ8" localSheetId="22">'[6]ΑΛΛΕΣ ΠΗΓΕΣ spa'!#REF!</definedName>
    <definedName name="ΣΣΠ8" localSheetId="15">'[6]ΑΛΛΕΣ ΠΗΓΕΣ spa'!#REF!</definedName>
    <definedName name="ΣΣΠ8" localSheetId="5">'[6]ΑΛΛΕΣ ΠΗΓΕΣ spa'!#REF!</definedName>
    <definedName name="ΣΣΠ8" localSheetId="4">'[6]ΑΛΛΕΣ ΠΗΓΕΣ spa'!#REF!</definedName>
    <definedName name="ΣΣΠ8" localSheetId="10">'[6]ΑΛΛΕΣ ΠΗΓΕΣ spa'!#REF!</definedName>
    <definedName name="ΣΣΠ8" localSheetId="3">'[6]ΑΛΛΕΣ ΠΗΓΕΣ spa'!#REF!</definedName>
    <definedName name="ΣΣΠ8" localSheetId="11">'[6]ΑΛΛΕΣ ΠΗΓΕΣ spa'!#REF!</definedName>
    <definedName name="ΣΣΠ8" localSheetId="21">'[6]ΑΛΛΕΣ ΠΗΓΕΣ spa'!#REF!</definedName>
    <definedName name="ΣΣΠ8" localSheetId="20">'[6]ΑΛΛΕΣ ΠΗΓΕΣ spa'!#REF!</definedName>
    <definedName name="ΣΣΠ8">'[6]ΑΛΛΕΣ ΠΗΓΕΣ spa'!#REF!</definedName>
    <definedName name="ΣΣΠ9" localSheetId="22">'[6]ΑΛΛΕΣ ΠΗΓΕΣ spa'!#REF!</definedName>
    <definedName name="ΣΣΠ9" localSheetId="15">'[6]ΑΛΛΕΣ ΠΗΓΕΣ spa'!#REF!</definedName>
    <definedName name="ΣΣΠ9" localSheetId="5">'[6]ΑΛΛΕΣ ΠΗΓΕΣ spa'!#REF!</definedName>
    <definedName name="ΣΣΠ9" localSheetId="4">'[6]ΑΛΛΕΣ ΠΗΓΕΣ spa'!#REF!</definedName>
    <definedName name="ΣΣΠ9" localSheetId="10">'[6]ΑΛΛΕΣ ΠΗΓΕΣ spa'!#REF!</definedName>
    <definedName name="ΣΣΠ9" localSheetId="3">'[6]ΑΛΛΕΣ ΠΗΓΕΣ spa'!#REF!</definedName>
    <definedName name="ΣΣΠ9" localSheetId="11">'[6]ΑΛΛΕΣ ΠΗΓΕΣ spa'!#REF!</definedName>
    <definedName name="ΣΣΠ9" localSheetId="21">'[6]ΑΛΛΕΣ ΠΗΓΕΣ spa'!#REF!</definedName>
    <definedName name="ΣΣΠ9" localSheetId="20">'[6]ΑΛΛΕΣ ΠΗΓΕΣ spa'!#REF!</definedName>
    <definedName name="ΣΣΠ9">'[6]ΑΛΛΕΣ ΠΗΓΕΣ spa'!#REF!</definedName>
    <definedName name="στοχσυν1" localSheetId="5">'[6]ΠΛΗΡΟΤΗΤ- ΔΥΝΑΜ - ΣΥΝΕΔΡ'!$B$92</definedName>
    <definedName name="στοχσυν1" localSheetId="4">'[6]ΠΛΗΡΟΤΗΤ- ΔΥΝΑΜ - ΣΥΝΕΔΡ'!$B$92</definedName>
    <definedName name="στοχσυν1" localSheetId="3">'[6]ΠΛΗΡΟΤΗΤ- ΔΥΝΑΜ - ΣΥΝΕΔΡ'!$B$92</definedName>
    <definedName name="στοχσυν1" localSheetId="21">'[6]ΠΛΗΡΟΤΗΤ- ΔΥΝΑΜ - ΣΥΝΕΔΡ'!$B$92</definedName>
    <definedName name="στοχσυν1" localSheetId="20">'[6]ΠΛΗΡΟΤΗΤ- ΔΥΝΑΜ - ΣΥΝΕΔΡ'!$B$92</definedName>
    <definedName name="στοχσυν1">'[6]ΠΛΗΡΟΤΗΤ- ΔΥΝΑΜ - ΣΥΝΕΔΡ'!$B$92</definedName>
    <definedName name="στοχσυν2" localSheetId="5">'[6]ΠΛΗΡΟΤΗΤ- ΔΥΝΑΜ - ΣΥΝΕΔΡ'!$C$92</definedName>
    <definedName name="στοχσυν2" localSheetId="4">'[6]ΠΛΗΡΟΤΗΤ- ΔΥΝΑΜ - ΣΥΝΕΔΡ'!$C$92</definedName>
    <definedName name="στοχσυν2" localSheetId="3">'[6]ΠΛΗΡΟΤΗΤ- ΔΥΝΑΜ - ΣΥΝΕΔΡ'!$C$92</definedName>
    <definedName name="στοχσυν2" localSheetId="21">'[6]ΠΛΗΡΟΤΗΤ- ΔΥΝΑΜ - ΣΥΝΕΔΡ'!$C$92</definedName>
    <definedName name="στοχσυν2" localSheetId="20">'[6]ΠΛΗΡΟΤΗΤ- ΔΥΝΑΜ - ΣΥΝΕΔΡ'!$C$92</definedName>
    <definedName name="στοχσυν2">'[6]ΠΛΗΡΟΤΗΤ- ΔΥΝΑΜ - ΣΥΝΕΔΡ'!$C$92</definedName>
    <definedName name="στοχσυν3" localSheetId="5">'[6]ΠΛΗΡΟΤΗΤ- ΔΥΝΑΜ - ΣΥΝΕΔΡ'!$D$92</definedName>
    <definedName name="στοχσυν3" localSheetId="4">'[6]ΠΛΗΡΟΤΗΤ- ΔΥΝΑΜ - ΣΥΝΕΔΡ'!$D$92</definedName>
    <definedName name="στοχσυν3" localSheetId="3">'[6]ΠΛΗΡΟΤΗΤ- ΔΥΝΑΜ - ΣΥΝΕΔΡ'!$D$92</definedName>
    <definedName name="στοχσυν3" localSheetId="21">'[6]ΠΛΗΡΟΤΗΤ- ΔΥΝΑΜ - ΣΥΝΕΔΡ'!$D$92</definedName>
    <definedName name="στοχσυν3" localSheetId="20">'[6]ΠΛΗΡΟΤΗΤ- ΔΥΝΑΜ - ΣΥΝΕΔΡ'!$D$92</definedName>
    <definedName name="στοχσυν3">'[6]ΠΛΗΡΟΤΗΤ- ΔΥΝΑΜ - ΣΥΝΕΔΡ'!$D$92</definedName>
    <definedName name="στοχσυν4" localSheetId="5">'[6]ΠΛΗΡΟΤΗΤ- ΔΥΝΑΜ - ΣΥΝΕΔΡ'!$E$92</definedName>
    <definedName name="στοχσυν4" localSheetId="4">'[6]ΠΛΗΡΟΤΗΤ- ΔΥΝΑΜ - ΣΥΝΕΔΡ'!$E$92</definedName>
    <definedName name="στοχσυν4" localSheetId="3">'[6]ΠΛΗΡΟΤΗΤ- ΔΥΝΑΜ - ΣΥΝΕΔΡ'!$E$92</definedName>
    <definedName name="στοχσυν4" localSheetId="21">'[6]ΠΛΗΡΟΤΗΤ- ΔΥΝΑΜ - ΣΥΝΕΔΡ'!$E$92</definedName>
    <definedName name="στοχσυν4" localSheetId="20">'[6]ΠΛΗΡΟΤΗΤ- ΔΥΝΑΜ - ΣΥΝΕΔΡ'!$E$92</definedName>
    <definedName name="στοχσυν4">'[6]ΠΛΗΡΟΤΗΤ- ΔΥΝΑΜ - ΣΥΝΕΔΡ'!$E$92</definedName>
    <definedName name="στοχσυν5" localSheetId="5">'[6]ΠΛΗΡΟΤΗΤ- ΔΥΝΑΜ - ΣΥΝΕΔΡ'!$F$92</definedName>
    <definedName name="στοχσυν5" localSheetId="4">'[6]ΠΛΗΡΟΤΗΤ- ΔΥΝΑΜ - ΣΥΝΕΔΡ'!$F$92</definedName>
    <definedName name="στοχσυν5" localSheetId="3">'[6]ΠΛΗΡΟΤΗΤ- ΔΥΝΑΜ - ΣΥΝΕΔΡ'!$F$92</definedName>
    <definedName name="στοχσυν5" localSheetId="21">'[6]ΠΛΗΡΟΤΗΤ- ΔΥΝΑΜ - ΣΥΝΕΔΡ'!$F$92</definedName>
    <definedName name="στοχσυν5" localSheetId="20">'[6]ΠΛΗΡΟΤΗΤ- ΔΥΝΑΜ - ΣΥΝΕΔΡ'!$F$92</definedName>
    <definedName name="στοχσυν5">'[6]ΠΛΗΡΟΤΗΤ- ΔΥΝΑΜ - ΣΥΝΕΔΡ'!$F$92</definedName>
    <definedName name="συ" localSheetId="5">'[2]σελ.8 '!$L$25</definedName>
    <definedName name="συ" localSheetId="4">'[2]σελ.8 '!$L$25</definedName>
    <definedName name="συ" localSheetId="3">'[2]σελ.8 '!$L$25</definedName>
    <definedName name="συ" localSheetId="21">'[2]σελ.8 '!$L$25</definedName>
    <definedName name="συ" localSheetId="20">'[2]σελ.8 '!$L$25</definedName>
    <definedName name="συ">'[2]σελ.8 '!$L$25</definedName>
    <definedName name="συνεργ" localSheetId="5">'[2]σελ 1,2,3,4,5,6,7,9,10,11'!$L$304</definedName>
    <definedName name="συνεργ" localSheetId="4">'[2]σελ 1,2,3,4,5,6,7,9,10,11'!$L$304</definedName>
    <definedName name="συνεργ" localSheetId="3">'[2]σελ 1,2,3,4,5,6,7,9,10,11'!$L$304</definedName>
    <definedName name="συνεργ" localSheetId="21">'[2]σελ 1,2,3,4,5,6,7,9,10,11'!$L$304</definedName>
    <definedName name="συνεργ" localSheetId="20">'[2]σελ 1,2,3,4,5,6,7,9,10,11'!$L$304</definedName>
    <definedName name="συνεργ">'[2]σελ 1,2,3,4,5,6,7,9,10,11'!$L$304</definedName>
    <definedName name="συνμην" localSheetId="5">'[2]σελ 1,2,3,4,5,6,7,9,10,11'!$O$304</definedName>
    <definedName name="συνμην" localSheetId="4">'[2]σελ 1,2,3,4,5,6,7,9,10,11'!$O$304</definedName>
    <definedName name="συνμην" localSheetId="3">'[2]σελ 1,2,3,4,5,6,7,9,10,11'!$O$304</definedName>
    <definedName name="συνμην" localSheetId="21">'[2]σελ 1,2,3,4,5,6,7,9,10,11'!$O$304</definedName>
    <definedName name="συνμην" localSheetId="20">'[2]σελ 1,2,3,4,5,6,7,9,10,11'!$O$304</definedName>
    <definedName name="συνμην">'[2]σελ 1,2,3,4,5,6,7,9,10,11'!$O$304</definedName>
    <definedName name="τ" localSheetId="5">'[2]ΔΙΑΝΟΜΗ ΚΕΡΔΩΝ'!$A$3</definedName>
    <definedName name="τ" localSheetId="4">'[2]ΔΙΑΝΟΜΗ ΚΕΡΔΩΝ'!$A$3</definedName>
    <definedName name="τ" localSheetId="3">'[2]ΔΙΑΝΟΜΗ ΚΕΡΔΩΝ'!$A$3</definedName>
    <definedName name="τ" localSheetId="21">'[2]ΔΙΑΝΟΜΗ ΚΕΡΔΩΝ'!$A$3</definedName>
    <definedName name="τ" localSheetId="20">'[2]ΔΙΑΝΟΜΗ ΚΕΡΔΩΝ'!$A$3</definedName>
    <definedName name="τ">'[2]ΔΙΑΝΟΜΗ ΚΕΡΔΩΝ'!$A$3</definedName>
    <definedName name="τ1" localSheetId="5">'[2]δανειο'!$H$75</definedName>
    <definedName name="τ1" localSheetId="4">'[2]δανειο'!$H$75</definedName>
    <definedName name="τ1" localSheetId="3">'[2]δανειο'!$H$75</definedName>
    <definedName name="τ1" localSheetId="21">'[2]δανειο'!$H$75</definedName>
    <definedName name="τ1" localSheetId="20">'[2]δανειο'!$H$75</definedName>
    <definedName name="τ1">'[2]δανειο'!$H$75</definedName>
    <definedName name="τ2" localSheetId="5">'[2]δανειο'!$H$76</definedName>
    <definedName name="τ2" localSheetId="4">'[2]δανειο'!$H$76</definedName>
    <definedName name="τ2" localSheetId="3">'[2]δανειο'!$H$76</definedName>
    <definedName name="τ2" localSheetId="21">'[2]δανειο'!$H$76</definedName>
    <definedName name="τ2" localSheetId="20">'[2]δανειο'!$H$76</definedName>
    <definedName name="τ2">'[2]δανειο'!$H$76</definedName>
    <definedName name="τ3" localSheetId="5">'[2]δανειο'!$H$77</definedName>
    <definedName name="τ3" localSheetId="4">'[2]δανειο'!$H$77</definedName>
    <definedName name="τ3" localSheetId="3">'[2]δανειο'!$H$77</definedName>
    <definedName name="τ3" localSheetId="21">'[2]δανειο'!$H$77</definedName>
    <definedName name="τ3" localSheetId="20">'[2]δανειο'!$H$77</definedName>
    <definedName name="τ3">'[2]δανειο'!$H$77</definedName>
    <definedName name="τ4" localSheetId="5">'[2]δανειο'!$H$78</definedName>
    <definedName name="τ4" localSheetId="4">'[2]δανειο'!$H$78</definedName>
    <definedName name="τ4" localSheetId="3">'[2]δανειο'!$H$78</definedName>
    <definedName name="τ4" localSheetId="21">'[2]δανειο'!$H$78</definedName>
    <definedName name="τ4" localSheetId="20">'[2]δανειο'!$H$78</definedName>
    <definedName name="τ4">'[2]δανειο'!$H$78</definedName>
    <definedName name="τ5" localSheetId="5">'[2]δανειο'!$H$79</definedName>
    <definedName name="τ5" localSheetId="4">'[2]δανειο'!$H$79</definedName>
    <definedName name="τ5" localSheetId="3">'[2]δανειο'!$H$79</definedName>
    <definedName name="τ5" localSheetId="21">'[2]δανειο'!$H$79</definedName>
    <definedName name="τ5" localSheetId="20">'[2]δανειο'!$H$79</definedName>
    <definedName name="τ5">'[2]δανειο'!$H$79</definedName>
    <definedName name="τακτ">#REF!</definedName>
    <definedName name="τοκακεπ1" localSheetId="5">'[2]ΚΕΦ ΚΙΝ'!$B$24</definedName>
    <definedName name="τοκακεπ1" localSheetId="4">'[2]ΚΕΦ ΚΙΝ'!$B$24</definedName>
    <definedName name="τοκακεπ1" localSheetId="3">'[2]ΚΕΦ ΚΙΝ'!$B$24</definedName>
    <definedName name="τοκακεπ1" localSheetId="21">'[2]ΚΕΦ ΚΙΝ'!$B$24</definedName>
    <definedName name="τοκακεπ1" localSheetId="20">'[2]ΚΕΦ ΚΙΝ'!$B$24</definedName>
    <definedName name="τοκακεπ1">'[2]ΚΕΦ ΚΙΝ'!$B$24</definedName>
    <definedName name="τοκακεπ2" localSheetId="5">'[2]ΚΕΦ ΚΙΝ'!$B$25</definedName>
    <definedName name="τοκακεπ2" localSheetId="4">'[2]ΚΕΦ ΚΙΝ'!$B$25</definedName>
    <definedName name="τοκακεπ2" localSheetId="3">'[2]ΚΕΦ ΚΙΝ'!$B$25</definedName>
    <definedName name="τοκακεπ2" localSheetId="21">'[2]ΚΕΦ ΚΙΝ'!$B$25</definedName>
    <definedName name="τοκακεπ2" localSheetId="20">'[2]ΚΕΦ ΚΙΝ'!$B$25</definedName>
    <definedName name="τοκακεπ2">'[2]ΚΕΦ ΚΙΝ'!$B$25</definedName>
    <definedName name="τοκακεπ3" localSheetId="5">'[2]ΚΕΦ ΚΙΝ'!$B$26</definedName>
    <definedName name="τοκακεπ3" localSheetId="4">'[2]ΚΕΦ ΚΙΝ'!$B$26</definedName>
    <definedName name="τοκακεπ3" localSheetId="3">'[2]ΚΕΦ ΚΙΝ'!$B$26</definedName>
    <definedName name="τοκακεπ3" localSheetId="21">'[2]ΚΕΦ ΚΙΝ'!$B$26</definedName>
    <definedName name="τοκακεπ3" localSheetId="20">'[2]ΚΕΦ ΚΙΝ'!$B$26</definedName>
    <definedName name="τοκακεπ3">'[2]ΚΕΦ ΚΙΝ'!$B$26</definedName>
    <definedName name="ΤΠΧ" localSheetId="5">'[2]δανειο'!$E$17</definedName>
    <definedName name="ΤΠΧ" localSheetId="4">'[2]δανειο'!$E$17</definedName>
    <definedName name="ΤΠΧ" localSheetId="3">'[2]δανειο'!$E$17</definedName>
    <definedName name="ΤΠΧ" localSheetId="21">'[2]δανειο'!$E$17</definedName>
    <definedName name="ΤΠΧ" localSheetId="20">'[2]δανειο'!$E$17</definedName>
    <definedName name="ΤΠΧ">'[2]δανειο'!$E$17</definedName>
    <definedName name="φγ" localSheetId="5">'[3]ΣΥΝΟΛΙΚΟΣ ΠΙΝΑΚΑΣ ΕΣΟΔΩΝ'!$G$18</definedName>
    <definedName name="φγ" localSheetId="4">'[3]ΣΥΝΟΛΙΚΟΣ ΠΙΝΑΚΑΣ ΕΣΟΔΩΝ'!$G$18</definedName>
    <definedName name="φγ" localSheetId="3">'[3]ΣΥΝΟΛΙΚΟΣ ΠΙΝΑΚΑΣ ΕΣΟΔΩΝ'!$G$18</definedName>
    <definedName name="φγ" localSheetId="21">'[3]ΣΥΝΟΛΙΚΟΣ ΠΙΝΑΚΑΣ ΕΣΟΔΩΝ'!$G$18</definedName>
    <definedName name="φγ" localSheetId="20">'[3]ΣΥΝΟΛΙΚΟΣ ΠΙΝΑΚΑΣ ΕΣΟΔΩΝ'!$G$18</definedName>
    <definedName name="φγ">'[3]ΣΥΝΟΛΙΚΟΣ ΠΙΝΑΚΑΣ ΕΣΟΔΩΝ'!$G$18</definedName>
    <definedName name="φδση" localSheetId="5">'[3]ΣΥΝΟΛΙΚΟΣ ΠΙΝΑΚΑΣ ΕΣΟΔΩΝ'!$F$18</definedName>
    <definedName name="φδση" localSheetId="4">'[3]ΣΥΝΟΛΙΚΟΣ ΠΙΝΑΚΑΣ ΕΣΟΔΩΝ'!$F$18</definedName>
    <definedName name="φδση" localSheetId="3">'[3]ΣΥΝΟΛΙΚΟΣ ΠΙΝΑΚΑΣ ΕΣΟΔΩΝ'!$F$18</definedName>
    <definedName name="φδση" localSheetId="21">'[3]ΣΥΝΟΛΙΚΟΣ ΠΙΝΑΚΑΣ ΕΣΟΔΩΝ'!$F$18</definedName>
    <definedName name="φδση" localSheetId="20">'[3]ΣΥΝΟΛΙΚΟΣ ΠΙΝΑΚΑΣ ΕΣΟΔΩΝ'!$F$18</definedName>
    <definedName name="φδση">'[3]ΣΥΝΟΛΙΚΟΣ ΠΙΝΑΚΑΣ ΕΣΟΔΩΝ'!$F$18</definedName>
    <definedName name="φορ">#REF!</definedName>
  </definedNames>
  <calcPr fullCalcOnLoad="1"/>
</workbook>
</file>

<file path=xl/comments8.xml><?xml version="1.0" encoding="utf-8"?>
<comments xmlns="http://schemas.openxmlformats.org/spreadsheetml/2006/main">
  <authors>
    <author>Ικανοποιημένος χρήστης του MS Office</author>
  </authors>
  <commentList>
    <comment ref="D5" authorId="0">
      <text>
        <r>
          <rPr>
            <sz val="8"/>
            <rFont val="Tahoma"/>
            <family val="2"/>
          </rPr>
          <t>προσοχή συμπληρώνουμε τήν διάρκεια αποπληρωμής</t>
        </r>
      </text>
    </comment>
    <comment ref="D7" authorId="0">
      <text>
        <r>
          <rPr>
            <sz val="8"/>
            <rFont val="Tahoma"/>
            <family val="2"/>
          </rPr>
          <t>συμπληρώνουμε τήν περίοδο χάριτος</t>
        </r>
      </text>
    </comment>
    <comment ref="D38" authorId="0">
      <text>
        <r>
          <rPr>
            <sz val="8"/>
            <rFont val="Tahoma"/>
            <family val="2"/>
          </rPr>
          <t>προσοχή συμπληρώνουμε τήν διάρκεια αποπληρωμής</t>
        </r>
      </text>
    </comment>
    <comment ref="D40"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<sst xmlns="http://schemas.openxmlformats.org/spreadsheetml/2006/main" count="1030" uniqueCount="436">
  <si>
    <t>ΧΩΡΙΣ ΤΗΝ ΕΠΕΝΔΥΣΗ</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</si>
  <si>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</si>
  <si>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</si>
  <si>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</si>
  <si>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</si>
  <si>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 xml:space="preserve">ΚΥΚΛΟΣ ΕΡΓΑΣΙΩΝ ΠΡΟΙΟΝΤΩΝ Η ΥΠΗΡΕΣΙΩΝ ΠΟΥ ΣΥΝΔΕΟΝΤΑΙ ΜΕ ΤΟ ΕΠΕΝΔΥΤΙΚΟ ΣΧΕΔΙΟ </t>
  </si>
  <si>
    <t>Ύψος Βραχυπρόθεσμου δανεισμού του έτους που προηγείται του 1ου χρόνου λειτουργίας της επένδυσης:</t>
  </si>
  <si>
    <t>ΚΟΣΤΟΣ ΕΙΣΡΟΩΝ ΥΛΙΚΩΝ ΚΑΙ ΥΠΗΡΕΣΙΩΝ ΑΠΟ ΤΡΙΤΟΥΣ (για προϊόντα ή υπηρεσίες που συνδέονται με το επενδυτικό σχέδιο)</t>
  </si>
  <si>
    <t>ΛΟΙΠΑ ΕΞΟΔΑ (εκτός από φόρους) ΠΟΥ ΣΥΝΔΕΟΝΤΑΙ ΜΕ ΤΑ ΠΡΟΙΟΝΤΑ ΚΑΙ ΤΙΣ ΥΠΗΡΕΣΙΕΣ ΤΟΥ ΕΠΕΝΔ. ΣΧΕΔΙΟΥ</t>
  </si>
  <si>
    <t>Α. Ίδια Κεφάλαια</t>
  </si>
  <si>
    <t>Β. Δανειακά Κεφάλαια</t>
  </si>
  <si>
    <t>Γ. Επιχορήγηση Συμβατικής Επένδυσης</t>
  </si>
  <si>
    <t>Επιδότηση Χρηματοδοτικής Μίσθωσης</t>
  </si>
  <si>
    <t>ΣΤ. Σύνολο Ενισχυόμενου Κόστους Επένδυσης (ΣΤ = Δ + Ε)</t>
  </si>
  <si>
    <t xml:space="preserve">Ζ. Μη Ενισχυόμενο Κόστος Επένδυσης </t>
  </si>
  <si>
    <t>Ίδια Κεφάλαια</t>
  </si>
  <si>
    <t>Εξωτερική Χρηματοδότηση</t>
  </si>
  <si>
    <t>Η. Συνολικό Επιλέξιμο Κόστος Επένδυσης (Η = ΣΤ + Ζ)</t>
  </si>
  <si>
    <t>Θ. Ποσό Ενίσχυσης με μορφή Φορολογικής Απαλλαγής</t>
  </si>
  <si>
    <t>Φορολογική Απαλλαγή Συμβατικής Επένδυσης</t>
  </si>
  <si>
    <t>Φορολογική Απαλλαγή για Επένδυση Χρηματοδοτικής Μίσθωσης</t>
  </si>
  <si>
    <t xml:space="preserve">ΠΟΣΟ </t>
  </si>
  <si>
    <t>ΠΟΣΟΣΤΟ</t>
  </si>
  <si>
    <t>Δ. Σύνολο Ενισχυόμενου Κόστους Συμβατικής Επένδυσης 
(Δ = Α + Β + Γ)</t>
  </si>
  <si>
    <t>Σύνολο Ενοτήτων</t>
  </si>
  <si>
    <t>Α. ΑΡΧΙΚΗ ΕΠΕΝΔΥΣΗ ΓΙΑ ΕΝΙΣΧΥΣΕΙΣ ΠΕΡΙΦΕΡΕΙΑΚΟΥ ΧΑΡΑΚΤΗΡΑ</t>
  </si>
  <si>
    <t>ΚΤΗΡΙΑΚΑ - ΕΓΚΑΤΑΣΤΑΣΕΙΣ ΚΤΗΡΙΩΝ</t>
  </si>
  <si>
    <t>Συμβατική</t>
  </si>
  <si>
    <t>ΤΕΧΝΙΚΑ ΕΡΓΑ (ΕΡΓΑ ΥΠΟΔΟΜΗΣ ΚΑΙ ΕΡΓΑ ΔΙΑΜΟΡΦΩΣΗΣ ΠΕΡΙΒΑΛΛΟΝΤΟΣ ΧΩΡΟΥ )</t>
  </si>
  <si>
    <t>ΜΗΧΑΝΗΜΑΤΑ - ΛΟΙΠΟΣ ΜΗΧΑΝΟΛΟΓΙΚΟΣ ΕΞΟΠΛΙΣΜΟΣ</t>
  </si>
  <si>
    <t>Χρηματ. Μίσθωση</t>
  </si>
  <si>
    <t>Σύνολο</t>
  </si>
  <si>
    <t>ΤΕΧΝΙΚΕΣ ΕΓΚΑΤΑΣΤΑΣΕΙΣ</t>
  </si>
  <si>
    <t>ΜΕΤΑΦΟΡΙΚΑ ΜΕΣΑ</t>
  </si>
  <si>
    <t>ΕΠΙΠΛΑ ΚΑΙ ΛΟΙΠΟΣ ΕΞΟΠΛΙΣΜΟΣ</t>
  </si>
  <si>
    <t>ΑΫΛΑ ΠΕΡΙΟΥΣΙΑΚΑ ΣΤΟΙΧΕΙΑ ΑΠΟ ΜΕΤΑΦΟΡΑ ΤΕΧΝΟΛΟΓΙΑΣ (του άρθρο 3 παρ 1β Ν. 3908/2011)</t>
  </si>
  <si>
    <t>ΑΓΟΡΑ ΠΑΓΙΩΝ ΣΤΟΙΧΕΙΩΝ ΕΝΕΡΓΗΤΙΚΟΥ ΠΟΥ ΣΥΝΔΕΟΝΤΑΙ ΑΜΕΣΑ ΜΕ ΠΑΡΑΓΩΓΙΚΗ ΜΟΝΑΔΑ ΠΟΥ ΕΧΕΙ ΠΑΥΣΕΙ ΤΗ ΛΕΙΤΟΥΡΓΙΑ ΤΗΣ (του άρθρο 3 παρ 1αβ Ν. 3908/2011)</t>
  </si>
  <si>
    <t>ΣΥΝΟΛΟ Α</t>
  </si>
  <si>
    <t xml:space="preserve">Β. ΣΥΜΒΟΥΛΕΥΤΙΚΕΣ ΥΠΗΡΕΣΙΕΣ ΠΡΟΣ ΜΜΕ </t>
  </si>
  <si>
    <t>ΔΑΠΑΝΕΣ ΜΕΛΕΤΩΝ ΚΑΙ ΑΜΟΙΒΕΣ ΣΥΜΒΟΥΛΩΝ ΓΙΑ ΤΗΝ ΠΑΡΑΚΟΛΟΥΘΗΣΗ ΤΟΥ ΕΠΕΝΔΥΤΙΚΟΥ ΣΧΕΔΙΟΥ του άρθρο 3 παρ 2 θ του Ν. 3908/2011 (μόνο για ΜΜΕ)</t>
  </si>
  <si>
    <t>ΑΛΛΑ ΑΥΛΑ ΠΕΡΙΟΥΣΙΑΚΑ ΣΤΟΙΧΕΙΑ ΠΟΥ ΣΥΝΔΕΟΝΤΑ ΜΕ ΣΥΜΒΟΥΛΕΥΤΙΚΕΣ ΥΠΗΡΕΣΙΕΣ του άρθρο 3 παρ 1β Ν. 3908/2011 (μόνο για ΜΜΕ)</t>
  </si>
  <si>
    <t>ΣΥΝΟΛΟ Β</t>
  </si>
  <si>
    <t xml:space="preserve">Γ. ΣΧΕΔΙΑ ΕΡΕΥΝΑΣ ΚΑΙ ΑΝΑΠΤΥΞΗΣ </t>
  </si>
  <si>
    <t>ΚΤΗΡΙΑΚΑ – ΕΓΚΑΤΑΣΤΑΣΕΙΣ ΚΤΗΡΙΩΝ</t>
  </si>
  <si>
    <t>ΔΑΠΑΝΕΣ ΠΡΟΣΩΠΙΚΟΥ</t>
  </si>
  <si>
    <t>ΑΥΛΕΣ ΔΑΠΑΝΕΣ ΠΟΥ ΣΧΕΤΙΖΟΝΤΑΙ ΜΕ ΤΗΝ ΕΡΕΥΝΗΤΙΚΗ ΔΡΑΣΤΗΡΙΟΤΗΤΑ</t>
  </si>
  <si>
    <t>ΣΥΝΟΛΟ Γ</t>
  </si>
  <si>
    <t xml:space="preserve">Δ. ΔΑΠΑΝΕΣ ΔΙΚΑΙΩΜΑΤΩΝ ΒΙΟΜΗΧΑΝΙΚΗΣ ΙΔΙΟΚΤΗΣΙΑΣ. </t>
  </si>
  <si>
    <t>ΔΑΠΑΝΕΣ ΓΙΑ ΤΗΝ ΑΠΟΚΤΗΣΗ ΚΑΙ ΕΠΙΚΥΡΩΣΗ ΔΙΠΛΩΜΑΤΩΝ ΕΥΡΙΣΥΤΕΧΝΙΑΣ ΚΑΙ ΑΛΛΩΝ ΔΙΚΑΙΩΜΤΩΝ ΒΙΟΜΗΧΑΝΙΚΗΣ ΙΔΙΟΚΤΗΣΙΑΣ (μόνο για ΜΜΕ)</t>
  </si>
  <si>
    <t>ΣΥΝΟΛΟ Δ</t>
  </si>
  <si>
    <t>Επιλέξιμο Κόστος</t>
  </si>
  <si>
    <t>Ενισχυόμενο Κόστος</t>
  </si>
  <si>
    <t>ΣΥΝΟΛΟ ΚΟΣΤΟΥΣ ΕΠΕΝΔΥΣΗΣ (Α+Β+Γ+Δ)</t>
  </si>
  <si>
    <t xml:space="preserve">         ΑΝΑΛΥΣΗ ΠΡΟΫΠΟΛΟΓΙΣΜΟΥ ΤΟΥ ΕΠΕΝΔΥΤΙΚΟΥ ΣΧΕΔΙΟΥ</t>
  </si>
  <si>
    <t xml:space="preserve">        ΑΝΑΛΥΣΗ ΧΡΗΜΑΤΟΔΟΤΙΚΟΥ ΣΧΗΜΑΤΟΣ</t>
  </si>
  <si>
    <t>1ο ΕΤΟΣ</t>
  </si>
  <si>
    <t>2ο ΕΤΟΣ</t>
  </si>
  <si>
    <t>3ο ΕΤΟΣ</t>
  </si>
  <si>
    <t>4ο ΕΤΟΣ</t>
  </si>
  <si>
    <t>5ο ΕΤΟΣ</t>
  </si>
  <si>
    <t>6ο ΕΤΟΣ</t>
  </si>
  <si>
    <t>7ο ΕΤΟΣ</t>
  </si>
  <si>
    <t>8ο ΕΤΟΣ</t>
  </si>
  <si>
    <t>9ο ΕΤΟΣ</t>
  </si>
  <si>
    <t>10ο ΕΤΟΣ</t>
  </si>
  <si>
    <t>ΛΟΙΠΑ ΕΞΟΔΑ</t>
  </si>
  <si>
    <t>1ο Ετος</t>
  </si>
  <si>
    <t>2ο Ετος</t>
  </si>
  <si>
    <t>3ο Ετος</t>
  </si>
  <si>
    <t>4ο Ετος</t>
  </si>
  <si>
    <t>5ο Ετος</t>
  </si>
  <si>
    <t>6ο Ετος</t>
  </si>
  <si>
    <t>7ο Ετος</t>
  </si>
  <si>
    <t>8ο Ετος</t>
  </si>
  <si>
    <t>9ο Ετος</t>
  </si>
  <si>
    <t>10ο Ετος</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</si>
  <si>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</si>
  <si>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</si>
  <si>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</si>
  <si>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</si>
  <si>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</si>
  <si>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</si>
  <si>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</si>
  <si>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</si>
  <si>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</si>
  <si>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</si>
  <si>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</si>
  <si>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</si>
  <si>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ΣΥΝΟΛΟ</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</si>
  <si>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</si>
  <si>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</si>
  <si>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</si>
  <si>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</si>
  <si>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</si>
  <si>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</si>
  <si>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</si>
  <si>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</si>
  <si>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</si>
  <si>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ΕΠΙΛΕΞΙΜΟ ΚΟΣΤΟΣ ΣΤΟ ΣΥΝΟΛΟ ΕΝΟΤΗΤΩΝ</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</si>
  <si>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</si>
  <si>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</si>
  <si>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</si>
  <si>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</si>
  <si>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</si>
  <si>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</si>
  <si>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</si>
  <si>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</si>
  <si>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</si>
  <si>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</si>
  <si>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</si>
  <si>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</si>
  <si>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</si>
  <si>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</si>
  <si>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</si>
  <si>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</si>
  <si>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</si>
  <si>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</si>
  <si>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</si>
  <si>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</si>
  <si>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</si>
  <si>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</si>
  <si>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</si>
  <si>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</si>
  <si>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</si>
  <si>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</si>
  <si>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</si>
  <si>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</si>
  <si>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</si>
  <si>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</si>
  <si>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Τόκοι βραχυπρόθεσμου δανεισμού </t>
  </si>
  <si>
    <t>Ιδια Κεφάλαια</t>
  </si>
  <si>
    <t>ΜΕΣΟΣ ΟΡΟΣ 10ΕΤΙΑΣ ΔΙΑΤ</t>
  </si>
  <si>
    <t>ΔΕΙΚΤΗΣ 11: ΙΚΑΝΟΤΗΤΑ ΑΠΟΠΛΗΡΩΜΗΣ ΤΟΚΟΧΡΕΩΛΥΣΙΩΝ (ΔΙΑΤ)</t>
  </si>
  <si>
    <t>ΤΟΚΟΙ ΜΑΚΡΟΠΡΟΘΕΣΜΟΥ ΔΑΝΕΙΟΥ  ΕΠΕΝΔΥΤΙΚΟΥ ΣΧΕΔΙΟΥ</t>
  </si>
  <si>
    <t>ΔΕΙΚΤΗΣ 12: ΚΕΡΔΟΦΟΡΙΑΣ (ΔΚ)</t>
  </si>
  <si>
    <t>ΚΥΚΛΟΣ ΕΡΓΑΣΙΩΝ</t>
  </si>
  <si>
    <t>ΔΕΙΚΤΗΣ ΔΙΑΤ</t>
  </si>
  <si>
    <t>ΔΕΙΚΤΗΣ ΔΚ</t>
  </si>
  <si>
    <t>ΑΠΟΣΒΕΣΕΙΣ</t>
  </si>
  <si>
    <t>ΔΕΙΚΤΗΣ 13: ΑΠΟΤΕΛΕΣΜΑΤΙΚΟΤΗΤΑΣ (ΔΑ)</t>
  </si>
  <si>
    <t xml:space="preserve">ΚΥΚΛΟΣ ΕΡΓΑΣΙΩΝ </t>
  </si>
  <si>
    <t>ΔΕΙΚΤΗΣ ΔΑ</t>
  </si>
  <si>
    <t>ΜΕΣΟΣ ΟΡΟΣ 10ΕΤΙΑΣ ΔΑ</t>
  </si>
  <si>
    <t>ΜΕΣΟΣ ΟΡΟΣ 10ΕΤΙΑΣ ΔΚ</t>
  </si>
  <si>
    <t>ΔΕΙΚΤΗΣ 23: ΥΨΟΣ ΠΡΟΣΤΙΘΕΜΕΝΗΣ ΑΞΙΑΣ (ΠΑ)</t>
  </si>
  <si>
    <t>ΔΕΙΚΤΗΣ ΠΑ</t>
  </si>
  <si>
    <t>ΜΕΣΟΣ ΟΡΟΣ 10ΕΤΙΑΣ ΠΑ</t>
  </si>
  <si>
    <t>ΔΕΙΚΤΗΣ 29: ΕΞΑΓΩΓΙΚΗ ΕΠΙΔΟΣΗ (ΕΞ)</t>
  </si>
  <si>
    <t>ΔΕΙΚΤΗΣ ΕΞ</t>
  </si>
  <si>
    <t xml:space="preserve">ΔΕΙΚΤΗΣ 31: ΚΑΛΥΨΗ ΙΔΙΑΣ ΣΥΜΜΕΤΟΧΗΣ ΜΕ ΚΕΦΑΛΑΙΑ ΕΞΩΤΕΡΙΚΟΥ </t>
  </si>
  <si>
    <t>Πλέον : επιδότηση leasing επενδυτικού σχεδίου</t>
  </si>
  <si>
    <t>Γ. ΥΦΙΣΤΑΜΕΝΕΣ ΣΥΜΒΑΣΕΙΣ LEASING</t>
  </si>
  <si>
    <t>ΣΥΝΟΛΟ ΚΕΦΑΛΑΙΩΝ ΕΞΩΤΕΡΙΚΟΥ</t>
  </si>
  <si>
    <t>ΝΟΜΙΣΜΑ</t>
  </si>
  <si>
    <t>ΠΟΣΟ ΣΕ €</t>
  </si>
  <si>
    <t>ΠΟΣΟ ΣΕ ΞΕΝΟ ΝΟΜΙΣΜΑ</t>
  </si>
  <si>
    <t>ΙΔΙΑ ΣΥΜΜΕΤΟΧΗ</t>
  </si>
  <si>
    <t>Ετήσιο Μίσθωμα</t>
  </si>
  <si>
    <t>ΣΥΝΟΛΟ ΜΙΣΘΩΜΑΤΩΝ ΥΦΙΣΤΑΜΕΝΩΝ ΣΥΜΒΑΣΕΩΝ LEASING</t>
  </si>
  <si>
    <t xml:space="preserve">Μείον : τόκοι υφιστάμενων μακροπρόθεσμων δανείων </t>
  </si>
  <si>
    <t>ΚΕΦΑΛΑΙΑ ΕΞΩΤΕΡΙΚΟΥ ΩΣ % ΕΠΙ ΤΗΣ ΙΔΙΑΣ ΣΥΜΜΕΤΟΧΗΣ</t>
  </si>
  <si>
    <t>ΕΙΔΙΚΟΤΗΤΑ</t>
  </si>
  <si>
    <t>ΜΗΝΕΣ ΑΠΑΣΧΟΛΗΣΗΣ</t>
  </si>
  <si>
    <t>π.χ Γεν.Δντής</t>
  </si>
  <si>
    <t>ΑΝΤΙΣΤΟΙΧΙΑ ΣΕ ΕΜΕ</t>
  </si>
  <si>
    <t>ΥΦΙΣΤΑΜΕΝΗ ΑΠΑΣΧΟΛΗΣΗ (Μόνιμοι, εποχιακοί, μερικής απασχόλησης)</t>
  </si>
  <si>
    <t>ΟΝΟΜΑΤΕΠΩΝΥΜΟ</t>
  </si>
  <si>
    <t>ΠΤΥΧΙΟΥΧΟΙ (ΑΕΙ - ΤΕΙ) ΕΚ ΤΩΝ ΝΕΩΝ ΘΕΣΕΩΝ ΑΠΑΣΧΟΛΗΣΗΣ</t>
  </si>
  <si>
    <t>ΜΟΝΙΜΟΙ</t>
  </si>
  <si>
    <t>ΕΠΟΧΙΑΚΟΙ</t>
  </si>
  <si>
    <t>ΜΕΡΙΚΗΣ ΑΠΑΣΧΟΛΗΣΗΣ</t>
  </si>
  <si>
    <t>% ΕΠΙ ΤΗΣ ΠΛΗΡΟΥΣ ΑΠΑΣΧΟΛΗΣΗΣ</t>
  </si>
  <si>
    <t>ΤΙΤΛΟΣ ΣΠΟΥΔΩΝ</t>
  </si>
  <si>
    <t>Εργάτες</t>
  </si>
  <si>
    <t>ΠΤΥΧΙΟΥΧΟΙ (ΑΕΙ - ΤΕΙ) ΕΚ ΤΩΝ ΥΦΙΣΤΑΜΕΝΩΝ ΘΕΣΕΩΝ ΑΠΑΣΧΟΛΗΣΗΣ</t>
  </si>
  <si>
    <t xml:space="preserve">ΑΡΙΘΜΟΣ  AΠΑΣΧ/ΜΕΝΩΝ
</t>
  </si>
  <si>
    <t>Υπάλληλοι διοίκησης</t>
  </si>
  <si>
    <t>ΩΡΕΣ ΠΡΑΓΜΑΤΙΚΗΣ ΑΠΑΣΧΟΛΗΣΗΣ ΣΤΟ ΤΡΙΜΗΝΟ</t>
  </si>
  <si>
    <t>ΣΥΝΟΛΙΚΟΣ ΑΡΙΘΜΟΣ  AΠΑΣΧ/ΜΕΝΩΝ ΣΤΟΥΣ 12 ΜΗΝΕΣ</t>
  </si>
  <si>
    <t>ΣΥΝΟΛΟ 12 ΜΗΝΩΝ (4 ΑΠΔ)</t>
  </si>
  <si>
    <t xml:space="preserve">ΜΟΝΙΜΟΙ </t>
  </si>
  <si>
    <t>ΑΡΙΘΜΟΣ ΝΕΩΝ AΠΑΣΧ/ΜΕΝΩΝ</t>
  </si>
  <si>
    <t>ΔΕΙΚΤΗΣ 7: (Νπτ) ΠΟΣΟΣΤΟ ΠΤΥΧΙΟΥΧΩΝ ΣΤΙΣ ΝΕΕΣ ΘΕΣΕΙΣ ΕΡΓΑΣΙΑΣ ΠΟΥ ΔΗΜΙΟΥΡΓΟΥΝΤΑΙ ΑΠΌ ΤΗΝ ΕΠΕΝΔΥΣΗ ΣΕ ΕΜΕ</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</si>
  <si>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</si>
  <si>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</si>
  <si>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</si>
  <si>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</si>
  <si>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</si>
  <si>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</si>
  <si>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</si>
  <si>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</si>
  <si>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</si>
  <si>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</si>
  <si>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</si>
  <si>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</si>
  <si>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</si>
  <si>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</si>
  <si>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</si>
  <si>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</si>
  <si>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</si>
  <si>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</si>
  <si>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</si>
  <si>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</si>
  <si>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</si>
  <si>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</si>
  <si>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</si>
  <si>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</si>
  <si>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</si>
  <si>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ΕΠΙΔΟΤΗΣΗ ΧΡΗΜΑΤΟΔΟΤΙΚΗΣ ΜΙΣΘΩΣΗΣ</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</si>
  <si>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</si>
  <si>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</si>
  <si>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</si>
  <si>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</si>
  <si>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</si>
  <si>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</si>
  <si>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</si>
  <si>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</si>
  <si>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</si>
  <si>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</si>
  <si>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</si>
  <si>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</si>
  <si>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</si>
  <si>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</si>
  <si>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</si>
  <si>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</si>
  <si>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</si>
  <si>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</si>
  <si>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</si>
  <si>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</si>
  <si>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</si>
  <si>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</si>
  <si>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</si>
  <si>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</si>
  <si>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</si>
  <si>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</si>
  <si>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</si>
  <si>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r>
      <rPr>
        <b/>
        <sz val="10"/>
        <rFont val="Tahoma"/>
        <family val="2"/>
      </rPr>
      <t>(i)</t>
    </r>
    <r>
      <rPr>
        <sz val="10"/>
        <rFont val="Tahoma"/>
        <family val="2"/>
      </rPr>
      <t xml:space="preserve">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 και ειδικότερα στην καρτέλα 4.1 "Σύνολα Δαπανών" στη στήλη "Επιλέξιμο κόστος" στα σύνολα ενοτήτων.
</t>
    </r>
    <r>
      <rPr>
        <b/>
        <sz val="10"/>
        <rFont val="Tahoma"/>
        <family val="2"/>
      </rPr>
      <t xml:space="preserve">(ii) </t>
    </r>
    <r>
      <rPr>
        <sz val="10"/>
        <rFont val="Tahoma"/>
        <family val="2"/>
      </rPr>
      <t xml:space="preserve">Οι δαπάνες της κατηγορίας </t>
    </r>
    <r>
      <rPr>
        <b/>
        <sz val="10"/>
        <rFont val="Tahoma"/>
        <family val="2"/>
      </rPr>
      <t>Γ. ΣΧΕΔΙΑ ΕΡΕΥΝΑΣ ΚΑΙ ΑΝΑΠΤΥΞΗΣ</t>
    </r>
    <r>
      <rPr>
        <sz val="10"/>
        <rFont val="Tahoma"/>
        <family val="2"/>
      </rPr>
      <t xml:space="preserve"> που αφορούν </t>
    </r>
    <r>
      <rPr>
        <i/>
        <sz val="10"/>
        <rFont val="Tahoma"/>
        <family val="2"/>
      </rPr>
      <t>ΔΑΠΑΝΕΣ ΠΡΟΣΩΠΙΚΟΥ</t>
    </r>
    <r>
      <rPr>
        <sz val="10"/>
        <rFont val="Tahoma"/>
        <family val="2"/>
      </rPr>
      <t xml:space="preserve"> και </t>
    </r>
    <r>
      <rPr>
        <i/>
        <sz val="10"/>
        <rFont val="Tahoma"/>
        <family val="2"/>
      </rPr>
      <t>ΑΥΛΕΣ ΔΑΠΑΝΕΣ ΠΟΥ ΣΧΕΤΙΖΟΝΤΑΙ ΜΕ ΤΗΝ ΕΡΕΥΝΗΤΙΚΗ ΔΡΑΣΤΗΡΙΟΤΗΤΑ</t>
    </r>
    <r>
      <rPr>
        <sz val="10"/>
        <rFont val="Tahoma"/>
        <family val="2"/>
      </rPr>
      <t xml:space="preserve"> αποσβένονται εφόσον παγιοποιούνται.</t>
    </r>
  </si>
  <si>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</si>
  <si>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</si>
  <si>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</si>
  <si>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</si>
  <si>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ΤΟΚΟΙ ΒΡΑΧΥΠΡΟΘΕΣΜΟΥ ΚΕΦ. ΚΙΝΗΣΗΣ</t>
  </si>
  <si>
    <t xml:space="preserve">ΕΤΗΣΙΑ ΜΕΤΑΒΟΛΗ ΒΡΑΧΥΠΡΟΘΕΣΜΟY ΔΑΝΕΙΣΜΟY </t>
  </si>
  <si>
    <t>ΜΙΣΘΩΜΑΤΑ ΣΥΜΒΑΣΗΣ LEASING ΕΠΕΝΔΥΣΗΣ</t>
  </si>
  <si>
    <t>ΜΙΣΘΩΜΑΤΑ ΥΦΙΣΤΑΜΕΝΩΝ ΣΥΜΒΑΣΕΩΝ LEASING</t>
  </si>
  <si>
    <t>ΣΥΝΟΛΟ ΤΟΚΟΧΡΕΩΛΥΣΙΩΝ 
(συμπεριλαμβανομένων μισθωμάτων leasing)</t>
  </si>
  <si>
    <t>ΚΕΦΑΛΑΙΑ ΕΞΩΤΕΡΙΚΟΥ ΠΡΟΣ ΚΑΛΥΨΗ ΙΔΙΑΣ ΣΥΜΜΕΤΟΧΗΣ (ΣΕ ΑΝΤΙΣΤΟΙΧΙΑ ΜΕ ΠΑΡΑΣΤΑΤΙΚΑ ΥΠΟΒΕΒΛΗΜΕΝΩΝ ΔΙΚΑΙΟΛΟΓΗΤΙΚΩΝ)
ΤΡΑΠΕΖΑ:</t>
  </si>
  <si>
    <t>2010</t>
  </si>
  <si>
    <t>2009</t>
  </si>
  <si>
    <t>2008</t>
  </si>
  <si>
    <t>Δαπάνες κεφαλαίου κίνησης</t>
  </si>
  <si>
    <t>ΚΤΙΡΙΑΚΑ – ΕΓΚΑΤΑΣΤΑΣΕΙΣ ΚΤΙΡΙΩΝ</t>
  </si>
  <si>
    <t>ΥΠΟΛΟΓΙΣΜΟΣ ΞΕΝΩΝ ΚΕΦΑΛΑΙΩΝ</t>
  </si>
  <si>
    <t>Α. ΠΙΣΤΩΣΕΙΣ ΠΡΟΜΗΘΕΥΤΩΝ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</si>
  <si>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</si>
  <si>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</si>
  <si>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</si>
  <si>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</si>
  <si>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ΑΠΟΤΕΛΕΣΜΑΤΑ ΠΡΟ ΤΟΚΩΝ ΚΑΙ ΦΟΡΩΝ (συμπεριλαμβανομένων μισθωμάτων leasing)</t>
  </si>
  <si>
    <t>ΠΡΟΒΛΕΠΟΜΕΝΕΣ ΕΙΣΡΟΕΣ-ΕΚΡΟΕΣ
(χωρίς να λαμβάνεται υπόψη η επένδυση)</t>
  </si>
  <si>
    <t>ΠΡΟΒΛΕΠΟΜΕΝΕΣ ΕΙΣΡΟΕΣ-ΕΚΡΟΕΣ
(μετά την υλοποίηση της επένδυσης)</t>
  </si>
  <si>
    <t>ΣΥΝΟΛΟ ΞΕΝΩΝ ΚΕΦΑΛΑΙΩΝ</t>
  </si>
  <si>
    <t>ΣΥΝΟΛΟ ΞΕΝΩΝ ΚΕΦΑΛΑΙΩΝ (Α + Β)</t>
  </si>
  <si>
    <t>ΜΕΣΟΣ ΟΡΟΣ 10ΕΤΙΑΣ</t>
  </si>
  <si>
    <t xml:space="preserve">Μείον : Εξοδα Διάθεσης </t>
  </si>
  <si>
    <t>Μείον : Αποσβέσεις</t>
  </si>
  <si>
    <t>1ο ΕΤΟΣ *</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</si>
  <si>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</si>
  <si>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</si>
  <si>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</si>
  <si>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</si>
  <si>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</si>
  <si>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</si>
  <si>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</si>
  <si>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</si>
  <si>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</si>
  <si>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ΜΕΙΟΝ: ΦΟΡΟΣ ΕΙΣΟΔΗΜΑΤΟΣ ΧΡΗΣΗΣ *</t>
  </si>
  <si>
    <t>ΤΑΚΤΙΚΟ ΑΠΟΘΕΜΑΤΙΚΟ **</t>
  </si>
  <si>
    <t>** Τακτικό αποθεματικό:</t>
  </si>
  <si>
    <t>ΜΕΡΙΣΜΑΤΑ ΠΛΗΡΩΤΕΑ ***</t>
  </si>
  <si>
    <t>***  Μερίσματα πληρωτέα:</t>
  </si>
  <si>
    <t>E. Ενισχυόμενο Κόστος Επένδυσης με Χρηματοδοτική Μίσθωση (Leasing)</t>
  </si>
  <si>
    <t>Μείον : Κόστος παραγωγής</t>
  </si>
  <si>
    <t>Α. ΚΕΦΑΛΑΙΟ ΚΙΝΗΣΗΣ ΥΦΙΣΤΑΜΕΝΗΣ ΔΡΑΣΤΗΡΙΟΤΗΤΑΣ ΧΩΡΙΣ ΤΗΝ ΥΛΟΠΟΙΗΣΗ ΤΟΥ ΕΠΕΝΔΥΤΙΚΟΥ ΣΧΕΔΙΟΥ
Δεσμεύσεις για:</t>
  </si>
  <si>
    <t>ΠΟΣΟΣΤΟ 
%</t>
  </si>
  <si>
    <t>Μείον :  Έξοδα Έρευνας &amp; Ανάπτυξης</t>
  </si>
  <si>
    <t>Φόρος :      για ΑΕ &amp; ΕΠΕ</t>
  </si>
  <si>
    <t>* Ο συντελεστής φόρου αφορά το έτος 2011.</t>
  </si>
  <si>
    <t>Δαπάνες άλλων επενδύσεων</t>
  </si>
  <si>
    <t>Υπάλληλοι</t>
  </si>
  <si>
    <t>ΤΟΚΟΧΡΕΟΛΥΣΙΟ</t>
  </si>
  <si>
    <t xml:space="preserve">Σταθερο Τοκοχρεολύσιο </t>
  </si>
  <si>
    <t>Στα πεδία χρωματισμένα με γκρι, οι τιμές υπολογίζονται αυτόματα με formules, ενώ τα υπόλοιπα πεδία προβλέπεται να συμπληρωθούν από το φορέα.</t>
  </si>
  <si>
    <t>Στα φύλλα του "Κόστους" και του "Χρηματοδοτικού σχήματος" θα πρέπει να μεταφέρονται αυτούσια τα στοιχεία όπως έχουν υποβληθεί στο Πληροφοριακό Σύστημα στις αντίστοιχες καρτέλες.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</si>
  <si>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</si>
  <si>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</si>
  <si>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ΚΥΚΛΟΣ ΕΡΓΑΣΙΩΝ ΠΡΟΙΟΝΤΩΝ Η ΥΠΗΡΕΣΙΩΝ ΠΟΥ ΣΥΝΔΕΟΝΤΑΙ ΜΕ ΤΟ ΕΠΕΝΔΥΤΙΚΟ ΣΧΕΔΙΟ</t>
  </si>
  <si>
    <t xml:space="preserve">ΚΟΣΤΟΣ ΕΙΣΡΟΩΝ ΥΛΙΚΩΝ ΚΑΙ ΥΠΗΡΕΣΙΩΝ ΑΠΟ ΤΡΙΤΟΥΣ ΓΙΑ ΠΡΟΙΟΝΤΑ Η ΥΠΗΡΕΣΙΕΣ ΠΟΥ ΣΥΝΔΕΟΝΤΑΙ ΜΕ ΤΟ ΕΠΕΝΔΥΤΙΚΟ ΣΧΕΔΙΟ </t>
  </si>
  <si>
    <t>ΣΥΝΟΛΟ ΚΥΚΛΟΥ ΕΡΓΑΣΙΩΝ ΓΙΑ ΠΡΟΙΟΝΤΑ Η ΥΠΗΡΕΣΙΕΣ ΠΟΥ ΣΥΝΔΕΟΝΤΑΙ ΜΕ ΤΟ ΕΠΕΝΔΥΤΙΚΟ ΣΧΕΔΙΟ</t>
  </si>
  <si>
    <t xml:space="preserve">ΔΕΙΚΤΗΣ 29: ΕΞΑΓΩΓΙΚΗ ΕΠΙΔΟΣΗ (ΕΞ) ΓΙΑ ΠΡΟΙΟΝΤΑ Η ΥΠΗΡΕΣΙΕΣ ΠΟΥ ΣΥΝΔΕΟΝΤΑΙ ΜΕ ΤΟ ΕΠΕΝΔΥΤΙΚΟ ΣΧΕΔΙΟ </t>
  </si>
  <si>
    <t>ΜΕΣΟΣ ΟΡΟΣ 10ΕΤΙΑΣ ΕΞ</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</si>
  <si>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</si>
  <si>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</si>
  <si>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</si>
  <si>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</si>
  <si>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</si>
  <si>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t>ΑΝΑΛΥΣΗ ΠΡΟΒΛΕΠΟΜΕΝΩΝ ΔΟΣΕΩΝ ΜΑΚΡΟΠΡΟΘΕΣΝΟΥ ΔΑΝΕΙΟΥ ΕΠΕΝΔΥΣΗΣ  (ΣΕ €)</t>
  </si>
  <si>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</si>
  <si>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</si>
  <si>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</si>
  <si>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</si>
  <si>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ΜΗΝΑΣ</t>
  </si>
  <si>
    <t>ΕΤΗ ΛΕΙΤΟΥΡΓΙΑΣ ΜΕΤΑ ΤΗΝ ΟΛΟΚΛΗΡΩΣΗ ΤΟΥ ΕΠΕΝΔΥΤΙΚΟΥ ΣΧΕΔΙΟΥ</t>
  </si>
  <si>
    <t>ΚΑΤΗΓΟΡΙΑ</t>
  </si>
  <si>
    <t>ΔΙΚΛΙΝΑ</t>
  </si>
  <si>
    <t>ΤΡΙΚΛΙΝΑ</t>
  </si>
  <si>
    <t xml:space="preserve">ΣΟΥΙΤΕΣ </t>
  </si>
  <si>
    <t>ΣΥΝΟΛΟ ΚΛΙΝΩΝ</t>
  </si>
  <si>
    <t>ΑΡΙΘΜΟΣ
ΚΛΙΝΩΝ</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</si>
  <si>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</si>
  <si>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</si>
  <si>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</si>
  <si>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</si>
  <si>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</si>
  <si>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</si>
  <si>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</si>
  <si>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</si>
  <si>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</si>
  <si>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</si>
  <si>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</si>
  <si>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</si>
  <si>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ΣΥΝΟΛΙΚΑ/ΕΤΟΣ</t>
  </si>
  <si>
    <t>ΕΣΟΔΑ ΑΠΟ ΔΙΑΝΥΚΤΕΡΕΥΣΕΙΣ  (ΣΕ €)</t>
  </si>
  <si>
    <t>ΣΥΝΤΕΛΕΣΤΗΣ ΣΥΧΝΟΤΗΤΑΣ - ΚΑΤΑΝΑΛΩΣΗΣ / ΔΙΑΝΥΚΤΕΡΕΥΟΝΤΑ ΠΕΛΑΤΗ</t>
  </si>
  <si>
    <t>ΜΕΣΗ ΤΙΜΗ ΔΙΑΘΕΣΗΣ/ ΜΟΝΑΔΑ</t>
  </si>
  <si>
    <t>Πρωϊνό</t>
  </si>
  <si>
    <t>Εστιατόριο</t>
  </si>
  <si>
    <t xml:space="preserve">
Μπάρ, Καφετέρια κλπ</t>
  </si>
  <si>
    <t>ΣΥΝΟΛΙΚΑ ΕΣΟΔΑ ΑΠΟ ΔΙΑΝΥΚΤΕΡΕΥΣΕΙΣ/ΕΤΟΣ</t>
  </si>
  <si>
    <t>ΕΣΟΔΑ ΑΠΟ ΕΣΤΙΑΣΗ (ΣΕ €)</t>
  </si>
  <si>
    <t>ΣΥΝΟΛΙΚΑ ΕΣΟΔΑ ΑΠΟ ΕΣΤΙΑΣΗ/ΕΤΟΣ</t>
  </si>
  <si>
    <t>ΛΟΙΠΑ ΕΣΟΔΑ (ΣΕ €)</t>
  </si>
  <si>
    <t>ΕΣΟΔΑ ΑΠΌ ΣΥΝΕΔΡΙΑ</t>
  </si>
  <si>
    <t>ΕΣΟΔΑ ΑΠΌ SPA</t>
  </si>
  <si>
    <t>ΕΣΟΔΑ ΑΠΌ ΚΑΤΑΣΤΗΜΑΤΑ</t>
  </si>
  <si>
    <t>ΛΟΙΠΑ ΕΣΟΔΑ</t>
  </si>
  <si>
    <t>ΣΥΝΟΛΟ ΛΟΙΠΩΝ ΕΣΟΔΩΝ</t>
  </si>
  <si>
    <t>ΣΥΝΟΛΙΚΑ ΕΣΟΔΑ (ΣΕ €)</t>
  </si>
  <si>
    <t xml:space="preserve">ΕΣΟΔΑ ΑΠΟ ΔΙΑΝΥΚΤΕΡΕΥΣΕΙΣ </t>
  </si>
  <si>
    <t>ΕΣΟΔΑ ΑΠΟ ΕΣΤΙΑΣΗ</t>
  </si>
  <si>
    <t>ΣΥΝΟΛΟ ΕΣΟΔΩΝ/ΕΤΟΣ</t>
  </si>
  <si>
    <t xml:space="preserve">ΕΞΟΔΑ ΑΜΟΙΒΗΣ ΕΡΓΑΖΟΜΕΝΩΝ  </t>
  </si>
  <si>
    <t>ΕΞΟΔΑ ΚΑΘΑΡΙΟΤΗΤΑΣ - ΙΜΑΤΙΣΜΟΥ</t>
  </si>
  <si>
    <t>ΑΣΦΑΛΙΣΤΡΑ</t>
  </si>
  <si>
    <t>ΣΥΝΟΛΟ ΚΟΣΤΟΥΣ ΠΑΡΟΧΗΣ ΥΠΗΡΕΣΙΩΝ</t>
  </si>
  <si>
    <t xml:space="preserve">ΜΗΝΕΣ ΛΕΙΤΟΥΡΓΙΑΣ ΑΝΑ ΕΤΟΣ </t>
  </si>
  <si>
    <t>ΜΕΣΗ ΕΤΗΣΙΑ ΠΛΗΡΟΤΗΤΑ: (ΣΥΝΟΛΟ ΜΕΣΗΣ ΜΗΝΙΑΙΑΣ  ΠΛΗΡΟΤΗΤΑΣ / ΜΗΝΕΣ ΛΕΙΤΟΥΡΓΙΑΣ ΤΗΣ ΜΟΝΑΔΑΣ ΑΝΑ ΕΤΟΣ)</t>
  </si>
  <si>
    <t>Τα στοιχεία που θα εισαχθούν στα παραπάνω πεδία "λοιπά έσοδα" θα πρέπει να αναλύονται στις παραδοχές βιωσιμότητας της οικονομοτεχνικής μελέτης.</t>
  </si>
  <si>
    <t>ΑΛΛΑ ΕΣΟΔΑ</t>
  </si>
  <si>
    <t>ΕΣΟΔΑ ΤΟΥ ΕΠΕΝΔΥΤΙΚΟΥ ΣΧΕΔΙΟΥ</t>
  </si>
  <si>
    <t xml:space="preserve">ΕΣΟΔΑ ΤΟΥ ΦΟΡΕΑ (ΠΟΥ ΔΕΝ ΣΥΝΔΕΟΝΤΑΙ ΜΕ ΤΗΝ ΕΠΕΝΔΥΣΗ) </t>
  </si>
  <si>
    <t>ΕΙΔΟΣ ΔΑΠΑΝΗΣ ΣΥΝΔΕΟΜΕΝΗΣ ΜΕ ΤΟ ΕΠΕΝΔΥΤΙΚΟ ΣΧΕΔΙΟ</t>
  </si>
  <si>
    <t>ΚΟΣΤΟΣ ΠΑΡΟΧΗΣ ΥΠΗΡΕΣΙΩΝ ΤΟΥ ΕΠΕΝΔΥΤΙΚΟΥ ΣΧΕΔΙΟΥ</t>
  </si>
  <si>
    <t>ΚΟΣΤΟΣ ΠΑΡΑΓΩΓΗΣ / ΠΑΡΟΧΗΣ ΥΠΗΡΕΣΙΩΝ  ΤΟΥ ΦΟΡΕΑ (ΠΟΥ ΔΕΝ ΣΥΝΔΕΕΤΑΙ ΜΕ ΤΗΝ ΕΠΕΝΔΥΣΗ)</t>
  </si>
  <si>
    <t>ΣΥΝΟΛΟ ΕΣΟΔΩΝ ΦΟΡΕΑ</t>
  </si>
  <si>
    <t>ΣΥΝΟΛΟ ΚΟΣΤΟΥΣ ΦΟΡΕΑ</t>
  </si>
  <si>
    <t>ΕΣΟΔΑ - ΚΟΣΤΟΣ ΦΟΡΕΑ ΕΠΕΝΔΥΤΙΚΟΥ ΣΧΕΔΙΟΥ</t>
  </si>
  <si>
    <t>(1) Αποθέματα Τροφίμων - Ποτών</t>
  </si>
  <si>
    <t>(2) Αναγκαία Διαθέσιμα για μισθοδοσία, ΔΕΗ, ΟΤΕ 
     κλπ δαπάνες</t>
  </si>
  <si>
    <t xml:space="preserve"> - Μείον Πιστώσεις Προμήθευτών</t>
  </si>
  <si>
    <t xml:space="preserve"> - Μείον Προκαταβολές πελατών</t>
  </si>
  <si>
    <t xml:space="preserve">(4) Πιστώσεις προς πελατεία  </t>
  </si>
  <si>
    <t>(2) Αναγκαία Διαθέσιμα για μισθοδοσία</t>
  </si>
  <si>
    <t>(3) Λοιπά Αναγκαία Διαθέσιμα (πχ ΔΕΗ, ΟΤΕ)</t>
  </si>
  <si>
    <t>ΕΞΟΔΑ ΔΙΑΤΡΟΦΗΣ ΠΡΟΣΩΠΙΚΟΥ</t>
  </si>
  <si>
    <t>ΕΞΟΔΑ ΣΥΝΤΗΡΗΣΗΣ ΠΑΓΙΩΝ</t>
  </si>
  <si>
    <t>ΑΣΦΑΛΙΣΤΡΑ (ασφάλισης παγίων και αστικής ευθύνης)</t>
  </si>
  <si>
    <t>ΕΞΟΔΑ ΑΝΑΛΩΣΙΜΩΝ ΤΡΟΦΙΜΩΝ ΠΟΤΩΝ</t>
  </si>
  <si>
    <t>ΚΥΚΛΟΣ ΕΡΓΑΣΙΩΝ ΕΞΩΤΕΡΙΚΟΥ ΓΙΑ ΠΡΟΙΟΝΤΑ ή ΥΠΗΡΕΣΙΕΣ ΠΟΥ ΣΥΝΔΕΟΝΤΑΙ ΜΕ ΤΟ  ΕΠΕΝΔΥΤΙΚΟ ΣΧΕΔΙΟ (ΠΡΟΚΥΠΤΕΙ ΑΠΌ ΣΥΜΒΟΛΑΙΑ ΜΕ TOUR OPERATORS)</t>
  </si>
  <si>
    <t xml:space="preserve">ΤΕΛΕΥΤΑΙΟ ΕΤΟΣ ΛΕΙΤΟΥΡΓΙΑΣ </t>
  </si>
  <si>
    <t>Το παρόν αρχείο αποτελεί ένα γενικό υπόδειγμα για επενδυτικά σχέδια ξενοδοχειακών μονάδων και δεν μπορεί να καλύπτει όλες τις πιθανές περιπτώσεις επενδυτικών σχεδίων. Ο φορέας θα πρέπει να το αναπροσαρμόζει ανάλογα.</t>
  </si>
  <si>
    <t>Τα απολογιστικά στοιχεία (λογαριασμός εκμετάλλευσης) του φορέα παρουσιάζονται για τα 3 τελευταία έτη πριν την υποβολή της αίτησης.</t>
  </si>
  <si>
    <r>
      <rPr>
        <b/>
        <sz val="10"/>
        <rFont val="Tahoma"/>
        <family val="2"/>
      </rPr>
      <t xml:space="preserve">(ii) </t>
    </r>
    <r>
      <rPr>
        <sz val="10"/>
        <rFont val="Tahoma"/>
        <family val="2"/>
      </rPr>
      <t>Τα στοιχεία που θα εισαχθούν στα παρακάτω πεδία συμπληρώνονται</t>
    </r>
    <r>
      <rPr>
        <b/>
        <u val="single"/>
        <sz val="10"/>
        <rFont val="Tahoma"/>
        <family val="2"/>
      </rPr>
      <t xml:space="preserve"> μόνο</t>
    </r>
    <r>
      <rPr>
        <sz val="10"/>
        <rFont val="Tahoma"/>
        <family val="2"/>
      </rPr>
      <t xml:space="preserve"> σε περιπτώσεις που το επενδυτικό σχέδιο αφορά </t>
    </r>
    <r>
      <rPr>
        <b/>
        <i/>
        <sz val="10"/>
        <rFont val="Tahoma"/>
        <family val="2"/>
      </rPr>
      <t>εκσυγχρονισμό ολοκληρωμένης μορφής</t>
    </r>
    <r>
      <rPr>
        <sz val="10"/>
        <rFont val="Tahoma"/>
        <family val="2"/>
      </rPr>
      <t xml:space="preserve">. </t>
    </r>
  </si>
  <si>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 και ειδικότερα στην καρτέλα 4.1 "Σύνολα Δαπανών".</t>
    </r>
  </si>
  <si>
    <t>Ενισχυόμενο 
Κόστος</t>
  </si>
  <si>
    <r>
      <rPr>
        <b/>
        <sz val="8.5"/>
        <rFont val="Verdana"/>
        <family val="2"/>
      </rPr>
      <t>Κατηγορία 1η:</t>
    </r>
    <r>
      <rPr>
        <sz val="8.5"/>
        <rFont val="Verdana"/>
        <family val="2"/>
      </rPr>
      <t xml:space="preserve"> Έργα για την ασφάλεια προσωπικού και πελατών της μονάδας </t>
    </r>
  </si>
  <si>
    <r>
      <rPr>
        <b/>
        <sz val="8.5"/>
        <rFont val="Verdana"/>
        <family val="2"/>
      </rPr>
      <t>Κατηγορία 2η:</t>
    </r>
    <r>
      <rPr>
        <sz val="8.5"/>
        <rFont val="Verdana"/>
        <family val="2"/>
      </rPr>
      <t xml:space="preserve"> Έργα για την προστασία της υγείας πελατών και προσωπικού </t>
    </r>
  </si>
  <si>
    <r>
      <rPr>
        <b/>
        <sz val="8.5"/>
        <rFont val="Verdana"/>
        <family val="2"/>
      </rPr>
      <t>Κατηγορία 3η:</t>
    </r>
    <r>
      <rPr>
        <sz val="8.5"/>
        <rFont val="Verdana"/>
        <family val="2"/>
      </rPr>
      <t xml:space="preserve">  Έργα εξοικονόμησης ενέργειας και φυσικών πόρων </t>
    </r>
  </si>
  <si>
    <r>
      <rPr>
        <b/>
        <sz val="8.5"/>
        <rFont val="Verdana"/>
        <family val="2"/>
      </rPr>
      <t>Κατηγορία 4η:</t>
    </r>
    <r>
      <rPr>
        <sz val="8.5"/>
        <rFont val="Verdana"/>
        <family val="2"/>
      </rPr>
      <t xml:space="preserve">  Έργα για την προστασία του περιβάλλοντος </t>
    </r>
  </si>
  <si>
    <r>
      <rPr>
        <b/>
        <sz val="8.5"/>
        <rFont val="Verdana"/>
        <family val="2"/>
      </rPr>
      <t>Κατηγορία 5η:</t>
    </r>
    <r>
      <rPr>
        <sz val="8.5"/>
        <rFont val="Verdana"/>
        <family val="2"/>
      </rPr>
      <t xml:space="preserve">  Έργα σύνδεσης με δίκτυα πληροφοριών, τράπεζες δεδομένων </t>
    </r>
  </si>
  <si>
    <r>
      <rPr>
        <b/>
        <sz val="8.5"/>
        <rFont val="Verdana"/>
        <family val="2"/>
      </rPr>
      <t xml:space="preserve">Κατηγορία 6η: </t>
    </r>
    <r>
      <rPr>
        <sz val="8.5"/>
        <rFont val="Verdana"/>
        <family val="2"/>
      </rPr>
      <t xml:space="preserve"> Έργα για την εξυπηρέτηση ατόμων με ειδικές ανάγκες </t>
    </r>
  </si>
  <si>
    <r>
      <rPr>
        <b/>
        <sz val="8.5"/>
        <rFont val="Verdana"/>
        <family val="2"/>
      </rPr>
      <t xml:space="preserve">Κατηγορία 7η: </t>
    </r>
    <r>
      <rPr>
        <sz val="8.5"/>
        <rFont val="Verdana"/>
        <family val="2"/>
      </rPr>
      <t xml:space="preserve"> Έργα που αφορούν κτιριακές και λοιπές εγκαταστάσεις, αντικατάσταση ή και συμπλήρωση του εξοπλισμού (ξενοδοχειακού και αναψυχής) και αναβάθμιση του περιβάλλοντος χώρου. </t>
    </r>
  </si>
  <si>
    <r>
      <rPr>
        <b/>
        <sz val="10"/>
        <rFont val="Tahoma"/>
        <family val="2"/>
      </rPr>
      <t xml:space="preserve">(i)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 και ειδικότερα στην καρτέλα 6 "Χρηματοδοτικό Σχήμα".</t>
    </r>
  </si>
  <si>
    <t>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</si>
  <si>
    <r>
      <rPr>
        <b/>
        <sz val="10"/>
        <rFont val="Tahoma"/>
        <family val="2"/>
      </rPr>
      <t xml:space="preserve">(i) </t>
    </r>
    <r>
      <rPr>
        <sz val="10"/>
        <rFont val="Tahoma"/>
        <family val="2"/>
      </rPr>
      <t>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</si>
  <si>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r>
      <t xml:space="preserve">(ι) </t>
    </r>
    <r>
      <rPr>
        <sz val="10"/>
        <rFont val="Tahoma"/>
        <family val="2"/>
      </rPr>
      <t>O παραπάνω πίνακας συμπληρώνεται με βάση τα στοιχεία των 12 τελευταίων πλήρων ημερολογιακών μηνών πριν την ημερομονία υποβολής της αίτησης υπαγωγής, για τους οποίους έχουν υποβληθεί οι  4 τελευταίες τριμηνιαίες Α.Π.Δ. προς το Ι.Κ.Α. που επισυνάπτονται στην αίτηση υπαγωγής.</t>
    </r>
  </si>
  <si>
    <r>
      <t xml:space="preserve">(ιι) </t>
    </r>
    <r>
      <rPr>
        <sz val="10"/>
        <rFont val="Tahoma"/>
        <family val="2"/>
      </rPr>
      <t xml:space="preserve">ΕΜΕ: Ετήσια Μονάδα Εργασίας. Όπως ορίζεται στο άρθρο 5, ΚΑΝΟΝΙΣΜΟΥ (ΕΚ) αρ.800/2008 - 6/8/2008. 
1 ΕΜΕ ΑΝΤΙΣΤΟΙΧΕΙ ΣΕ 1 ΕΡΓΑΖΟΜΕΝΟ ΑΠΑΣΧΟΛΗΣΗΣ 300 ΗΜΕΡΩΝ 8ΩΡΗΣ ΕΡΓΑΣΙΑΣ ΕΤΗΣΙΩΣ. </t>
    </r>
  </si>
  <si>
    <r>
      <rPr>
        <b/>
        <sz val="10"/>
        <rFont val="Tahoma"/>
        <family val="2"/>
      </rPr>
      <t>ΕΜΕ:</t>
    </r>
    <r>
      <rPr>
        <sz val="10"/>
        <rFont val="Tahoma"/>
        <family val="2"/>
      </rPr>
      <t xml:space="preserve"> Ετήσια Μονάδα Εργασίας. Όπως ορίζεται στο άρθρο 5, ΚΑΝΟΝΙΣΜΟΥ (ΕΚ) αρ.800/2008 - 6/8/2008. 
1 ΕΜΕ ΑΝΤΙΣΤΟΙΧΕΙ ΣΕ 1 ΕΡΓΑΖΟΜΕΝΟ ΑΠΑΣΧΟΛΗΣΗΣ 300 ΗΜΕΡΩΝ 8ΩΡΗΣ ΕΡΓΑΣΙΑΣ ΕΤΗΣΙΩΣ. </t>
    </r>
  </si>
  <si>
    <t>Μπάρ, Καφετέρια κλπ</t>
  </si>
  <si>
    <r>
      <rPr>
        <b/>
        <sz val="10"/>
        <rFont val="Tahoma"/>
        <family val="2"/>
      </rPr>
      <t xml:space="preserve">(i) </t>
    </r>
    <r>
      <rPr>
        <sz val="10"/>
        <rFont val="Tahoma"/>
        <family val="2"/>
      </rPr>
      <t xml:space="preserve">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παρακάτω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</si>
  <si>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rPr>
        <b/>
        <sz val="10"/>
        <rFont val="Tahoma"/>
        <family val="2"/>
      </rPr>
      <t>(ii)</t>
    </r>
    <r>
      <rPr>
        <sz val="10"/>
        <rFont val="Tahoma"/>
        <family val="2"/>
      </rPr>
      <t xml:space="preserve"> 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r>
  </si>
  <si>
    <r>
      <rPr>
        <b/>
        <sz val="10"/>
        <rFont val="Tahoma"/>
        <family val="2"/>
      </rPr>
      <t>(i)</t>
    </r>
    <r>
      <rPr>
        <sz val="10"/>
        <rFont val="Tahoma"/>
        <family val="2"/>
      </rPr>
      <t xml:space="preserve"> 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παραπάνω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</si>
  <si>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t xml:space="preserve">Στα φύλλα που αφορούν "ΠΛΗΡΟΤΗΤΑ - ΕΣΟΔΑ ΜΟΝΑΔΑΣ" και "ΚΟΣΤΟΣ ΜΟΝΑΔΑΣ" ακολουθείται η εξής λογική: 
Καταγράφονται οι πρόβλέψεις των μεγέθων της μονάδας που συνδέεται με το επενδυτικό σχέδιο (και όχι του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Τα έσοδα και κόστη για το σύνολο του φορέα της επένδυσης συμπληρώνονται στο φύλλο "ΕΣΟΔΑ - ΚΟΣΤΗ ΦΟΡΕΑ".</t>
    </r>
  </si>
  <si>
    <t>Τα απολογιστικά στοιχεία πληρότητας - εσόδων - κόστους συμπληρώνονται μόνο για το τελευταίο έτος πριν την υποβολή της αίτησης (2010) και από υφιστάμενους φορείς των οποίων οι μονάδες που συνδέονται με το επενδυτικό σχέδιο είχαν υφιστάμενη δραστηριότητα. Τα στοιχεία αυτά αφορούν τη μονάδα και όχι το σύνολο του φορέα.</t>
  </si>
  <si>
    <t>Καμαριέρες</t>
  </si>
  <si>
    <t>Μάγειρας - βοηθ. Μάγειρα</t>
  </si>
  <si>
    <t>Υπάλληλος υποδοχής</t>
  </si>
  <si>
    <t>ΜΕΣΗ ΜΗΝΙΑΙΑ ΠΛΗΡΟΤΗΤΑ</t>
  </si>
  <si>
    <t>ΤΙΜΗ / ΚΛΙΝΗ / ΔΙΑΝΥΚΤΕΡΕΥΣΗ  ( ΣΕ €)</t>
  </si>
  <si>
    <t>ΣΥΝΟΛΟ ΚΟΣΤΟΥΣ ΠΑΡΟΧΗΣ ΥΠΗΡΕΣΙΩΝ ΜΟΝΑΔΑΣ</t>
  </si>
  <si>
    <t xml:space="preserve">ΣΥΝΟΛΙΚΕΣ ΔΙΑΝΥΚΤΕΡΕΥΣΕΙΣ </t>
  </si>
  <si>
    <t>Μείον : Κόστος παροχής υπηρεσιών</t>
  </si>
  <si>
    <t>1ο τρίμηνο ΑΠΔ
(π.χ. 4ο Τρίμηνο 2010)</t>
  </si>
  <si>
    <t>2ο τρίμηνο ΑΠΔ
(π.χ. 1ο Τρίμηνο 2011)</t>
  </si>
  <si>
    <t>3ο τρίμηνο ΑΠΔ
(π.χ. 2ο Τρίμηνο 2011)</t>
  </si>
  <si>
    <t>4ο τρίμηνο ΑΠΔ
(π.χ. 3ο Τρίμηνο 2011)</t>
  </si>
  <si>
    <t>ΜΕΡΕΣ ΕΡΓΑΣΙΑΣ 
(ΟΠΩΣ ΔΗΛΩΘΗΚΑΝ ΣΤΗΝ Α.Π.Δ. ΤΟΥ ΤΡΙΜΗΝΟΥ)</t>
  </si>
  <si>
    <t>ΑΝΤΙΣΤΟΙΧΙΑ 
ΣΕ ΕΜΕ 
ΣΤΟΥΣ 12 ΜΗΝΕΣ</t>
  </si>
  <si>
    <t>Υπολύνολο</t>
  </si>
  <si>
    <t>(άλλο….)</t>
  </si>
  <si>
    <t>ΔΕΙΚΤΗΣ 6: (ΥΠτ) 
ΠΟΣΟΣΤΟ ΠΤΥΧΙΟΥΧΩΝ ΣΤΟΥΣ ΣΥΝΟΛΙΚΑ ΑΠΑΣΧΟΛΟΥΜΕΝΟΥΣ ΣΤΗΝ ΕΠΙΧΕΙΡΗΣΗ ΣΕ ΕΜΕ</t>
  </si>
  <si>
    <t>ΝΕΕΣ ΘΕΣΕΙΣ ΑΠΑΣΧΟΛΗΣΗΣ 
(Μόνιμοι, εποχιακοί, μερικής απασχόλησης)</t>
  </si>
  <si>
    <t>ΤΟΚΟΣ</t>
  </si>
  <si>
    <t xml:space="preserve">ΠΟΣΟ ΔΟΣΗΣ </t>
  </si>
  <si>
    <t>ΠΟΣΟ ΣΥΜΒΑΣΗΣ LEASING</t>
  </si>
  <si>
    <t>ΣΥΝΟΛΙΚΟ ΠΟΣΟ ΛΟΓΙΖΟΜΕΝΩΝ ΔΟΣΕΩΝ ΕΤΗΣΙΩΣ</t>
  </si>
  <si>
    <t>Α. ΠΙΣΤΩΣΕΙΣ ΠΡΟΜΗΘΕΥΤΩΝ 
(ΣΥΝΟΛΙΚΑ ΜΕΤΑ ΤΗΝ ΕΠΕΝΔΥΣΗ)</t>
  </si>
  <si>
    <t>ΠΟΣΟ ΕΤΗΣΙΟΥ ΜΙΣΘΩΜΑΤΟΣ ΠΟΥ ΑΦΟΡΑ ΤΗΝ ΕΞΟΦΛΗΣΗ ΤΗΣ ΑΞΙΑΣ ΚΤΗΣΗΣ 
(ΧΡΕΟΛΥΣΙΟ)</t>
  </si>
  <si>
    <t>Σωρευτικό ΧΡΕΟΛΥΣΙΟ</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</si>
  <si>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</si>
  <si>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</si>
  <si>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</si>
  <si>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Επενδυτικά Σχέδια </t>
    </r>
    <r>
      <rPr>
        <b/>
        <sz val="14"/>
        <color indexed="12"/>
        <rFont val="Arial Greek"/>
        <family val="0"/>
      </rPr>
      <t>του τομέα ΤΟΥΡΙΣΜΟΥ</t>
    </r>
    <r>
      <rPr>
        <b/>
        <sz val="14"/>
        <rFont val="Arial Greek"/>
        <family val="0"/>
      </rPr>
      <t>.</t>
    </r>
  </si>
  <si>
    <t>Βάσει Υπουργικης Απόφασης:  "Καθορισμός των δικαιολογητικών και των τεχνοοικονομικών στοιχείων που 
συνοδεύουν την αίτηση υπαγωγής επενδυτικού σχεδίου στις διατάξεις του νόμου 3908/2011". 
απ.:17303/19-4-2011, ΦΕΚ:651/Β/2011&amp; ΑΔΑ:4ΑΘΒΦ-ΑΚ - Παράρτημα Απόφασης - Κεφάλαιο Α' § 2</t>
  </si>
  <si>
    <t>ΜΕΡΕΣ ΕΡΓΑΣΙΑΣ (ΟΠΩΣ ΔΗΛΩΘΗΚΑΝ ΣΤΙΣ Α.Π.Δ. ΤΩΝ 
4 ΤΡΙΜΗΝΩΝ)</t>
  </si>
  <si>
    <t>ΩΡΕΣ ΠΡΑΓΜΑΤΙΚΗΣ ΑΠΑΣΧΟΛΗΣΗΣ 
ΣΤΑ 4 ΤΡΙΜΗΝΑ</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</si>
</sst>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0_);[Red]\(#,##0\)"/>
    <numFmt numFmtId="169" formatCode="#,##0.00_);[Red]\(#,##0.00\)"/>
    <numFmt numFmtId="170" formatCode="_-* #,##0.00\ [$€]_-;\-* #,##0.00\ [$€]_-;_-* &quot;-&quot;??\ [$€]_-;_-@_-"/>
    <numFmt numFmtId="171" formatCode="#,##0.00_ ;[Red]\-#,##0.00\ "/>
    <numFmt numFmtId="172" formatCode="d/m/yyyy;@"/>
    <numFmt numFmtId="173" formatCode="0.0%"/>
    <numFmt numFmtId="174" formatCode="#,##0.0\ &quot;€&quot;;[Red]\-#,##0.0\ &quot;€&quot;"/>
    <numFmt numFmtId="175" formatCode="#,##0\ _€"/>
    <numFmt numFmtId="176" formatCode="#,##0.00\ &quot;€&quot;"/>
    <numFmt numFmtId="177" formatCode="#,##0_ ;\-#,##0\ "/>
    <numFmt numFmtId="178" formatCode="_(* #,##0.00&quot;Δρχ&quot;_);_(* \(#,##0.00&quot;Δρχ&quot;\);_(* &quot;-&quot;??&quot;Δρχ &quot;_);_(@_)"/>
    <numFmt numFmtId="179" formatCode="&quot;Ναι&quot;;&quot;Ναι&quot;;&quot;'Οχι&quot;"/>
    <numFmt numFmtId="180" formatCode="&quot;Αληθές&quot;;&quot;Αληθές&quot;;&quot;Ψευδές&quot;"/>
    <numFmt numFmtId="181" formatCode="&quot;Ενεργοποίηση&quot;;&quot;Ενεργοποίηση&quot;;&quot;Απενεργοποίηση&quot;"/>
    <numFmt numFmtId="182" formatCode="[$€-2]\ #,##0.00_);[Red]\([$€-2]\ #,##0.00\)"/>
  </numFmts>
  <fonts count="92">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8"/>
      <name val="Tahoma"/>
      <family val="2"/>
    </font>
    <font>
      <b/>
      <sz val="8"/>
      <name val="Tahoma"/>
      <family val="2"/>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i/>
      <sz val="8"/>
      <color indexed="16"/>
      <name val="Arial"/>
      <family val="2"/>
    </font>
    <font>
      <b/>
      <sz val="8"/>
      <name val="Arial"/>
      <family val="2"/>
    </font>
    <font>
      <sz val="8"/>
      <name val="Arial"/>
      <family val="2"/>
    </font>
    <font>
      <sz val="10"/>
      <name val="Arial"/>
      <family val="2"/>
    </font>
    <font>
      <sz val="10"/>
      <name val="MS Sans Serif"/>
      <family val="2"/>
    </font>
    <font>
      <sz val="10"/>
      <color indexed="63"/>
      <name val="Arial"/>
      <family val="2"/>
    </font>
    <font>
      <b/>
      <sz val="8.5"/>
      <color indexed="63"/>
      <name val="Tahoma"/>
      <family val="2"/>
    </font>
    <font>
      <sz val="8.5"/>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i/>
      <sz val="10"/>
      <name val="Tahoma"/>
      <family val="2"/>
    </font>
    <font>
      <b/>
      <sz val="9"/>
      <name val="Tahoma"/>
      <family val="2"/>
    </font>
    <font>
      <i/>
      <sz val="8.5"/>
      <name val="Tahoma"/>
      <family val="2"/>
    </font>
    <font>
      <i/>
      <sz val="8.5"/>
      <color indexed="63"/>
      <name val="Tahoma"/>
      <family val="2"/>
    </font>
    <font>
      <b/>
      <i/>
      <sz val="8.5"/>
      <color indexed="10"/>
      <name val="Tahoma"/>
      <family val="2"/>
    </font>
    <font>
      <b/>
      <sz val="12"/>
      <name val="Arial Greek"/>
      <family val="0"/>
    </font>
    <font>
      <sz val="10"/>
      <name val="HellasSouv"/>
      <family val="0"/>
    </font>
    <font>
      <sz val="11"/>
      <name val="Tahoma"/>
      <family val="2"/>
    </font>
    <font>
      <sz val="11"/>
      <name val="Arial Greek"/>
      <family val="0"/>
    </font>
    <font>
      <sz val="8.5"/>
      <name val="Verdana"/>
      <family val="2"/>
    </font>
    <font>
      <b/>
      <u val="single"/>
      <sz val="10"/>
      <name val="Tahoma"/>
      <family val="2"/>
    </font>
    <font>
      <b/>
      <i/>
      <sz val="10"/>
      <name val="Tahoma"/>
      <family val="2"/>
    </font>
    <font>
      <b/>
      <sz val="8.5"/>
      <name val="Verdana"/>
      <family val="2"/>
    </font>
    <font>
      <b/>
      <sz val="11"/>
      <name val="Tahoma"/>
      <family val="2"/>
    </font>
    <font>
      <b/>
      <sz val="7"/>
      <name val="Tahoma"/>
      <family val="2"/>
    </font>
    <font>
      <b/>
      <i/>
      <sz val="8.5"/>
      <name val="Tahoma"/>
      <family val="2"/>
    </font>
    <font>
      <b/>
      <sz val="14"/>
      <color indexed="12"/>
      <name val="Arial Greek"/>
      <family val="0"/>
    </font>
    <font>
      <b/>
      <sz val="14"/>
      <name val="Arial Greek"/>
      <family val="0"/>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Greek"/>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lightUp"/>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color indexed="63"/>
      </top>
      <bottom>
        <color indexed="63"/>
      </bottom>
    </border>
    <border>
      <left style="thin"/>
      <right style="hair"/>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hair"/>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hair"/>
    </border>
    <border>
      <left style="double"/>
      <right style="thin"/>
      <top style="thin"/>
      <bottom style="thin"/>
    </border>
    <border>
      <left style="double"/>
      <right>
        <color indexed="63"/>
      </right>
      <top>
        <color indexed="63"/>
      </top>
      <bottom>
        <color indexed="63"/>
      </bottom>
    </border>
    <border>
      <left style="double"/>
      <right style="thin"/>
      <top>
        <color indexed="63"/>
      </top>
      <bottom style="thin"/>
    </border>
    <border>
      <left style="hair"/>
      <right style="thin"/>
      <top style="hair"/>
      <bottom style="hair"/>
    </border>
    <border>
      <left style="hair"/>
      <right style="thin"/>
      <top style="hair"/>
      <bottom>
        <color indexed="63"/>
      </bottom>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style="hair"/>
      <top style="hair"/>
      <bottom style="hair"/>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1" fontId="14"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27" fillId="12"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9"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26" borderId="0" applyNumberFormat="0" applyBorder="0" applyAlignment="0" applyProtection="0"/>
    <xf numFmtId="0" fontId="28" fillId="19"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7" fillId="33" borderId="0" applyNumberFormat="0" applyBorder="0" applyAlignment="0" applyProtection="0"/>
    <xf numFmtId="0" fontId="78" fillId="34" borderId="1" applyNumberFormat="0" applyAlignment="0" applyProtection="0"/>
    <xf numFmtId="0" fontId="79"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1" fillId="36"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4" fillId="0" borderId="0" applyNumberFormat="0" applyFill="0" applyBorder="0" applyAlignment="0" applyProtection="0"/>
    <xf numFmtId="1" fontId="15" fillId="0" borderId="0">
      <alignment horizontal="center"/>
      <protection/>
    </xf>
    <xf numFmtId="0" fontId="85" fillId="0" borderId="6" applyNumberFormat="0" applyFill="0" applyAlignment="0" applyProtection="0"/>
    <xf numFmtId="0" fontId="86" fillId="37" borderId="0" applyNumberFormat="0" applyBorder="0" applyAlignment="0" applyProtection="0"/>
    <xf numFmtId="0" fontId="18" fillId="0" borderId="0">
      <alignment/>
      <protection/>
    </xf>
    <xf numFmtId="0" fontId="0" fillId="0" borderId="0">
      <alignment/>
      <protection/>
    </xf>
    <xf numFmtId="0" fontId="0" fillId="38" borderId="7" applyNumberFormat="0" applyFont="0" applyAlignment="0" applyProtection="0"/>
    <xf numFmtId="0" fontId="87" fillId="34" borderId="8" applyNumberFormat="0" applyAlignment="0" applyProtection="0"/>
    <xf numFmtId="9" fontId="0" fillId="0" borderId="0" applyFont="0" applyFill="0" applyBorder="0" applyAlignment="0" applyProtection="0"/>
    <xf numFmtId="9" fontId="18"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16" fillId="0" borderId="10">
      <alignment/>
      <protection/>
    </xf>
    <xf numFmtId="1" fontId="17" fillId="0" borderId="11" applyNumberFormat="0" applyFont="0" applyFill="0" applyAlignment="0" applyProtection="0"/>
    <xf numFmtId="178" fontId="18" fillId="0" borderId="0" applyFont="0" applyFill="0" applyBorder="0" applyAlignment="0" applyProtection="0"/>
    <xf numFmtId="0" fontId="90" fillId="0" borderId="0" applyNumberFormat="0" applyFill="0" applyBorder="0" applyAlignment="0" applyProtection="0"/>
    <xf numFmtId="0" fontId="0" fillId="0" borderId="0">
      <alignment/>
      <protection/>
    </xf>
    <xf numFmtId="0" fontId="54"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167" fontId="0" fillId="0" borderId="0" applyFont="0" applyFill="0" applyBorder="0" applyAlignment="0" applyProtection="0"/>
    <xf numFmtId="0" fontId="29" fillId="39" borderId="12" applyNumberFormat="0" applyAlignment="0" applyProtection="0"/>
    <xf numFmtId="0" fontId="30" fillId="40" borderId="13" applyNumberFormat="0" applyAlignment="0" applyProtection="0"/>
    <xf numFmtId="0" fontId="28" fillId="41" borderId="0" applyNumberFormat="0" applyBorder="0" applyAlignment="0" applyProtection="0"/>
    <xf numFmtId="0" fontId="28" fillId="42" borderId="0" applyNumberFormat="0" applyBorder="0" applyAlignment="0" applyProtection="0"/>
    <xf numFmtId="0" fontId="28" fillId="2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1" fillId="46" borderId="14" applyNumberFormat="0" applyAlignment="0" applyProtection="0"/>
    <xf numFmtId="0" fontId="32" fillId="0" borderId="0" applyNumberFormat="0" applyFill="0" applyBorder="0" applyAlignment="0" applyProtection="0"/>
    <xf numFmtId="0" fontId="33" fillId="0" borderId="15" applyNumberFormat="0" applyFill="0" applyAlignment="0" applyProtection="0"/>
    <xf numFmtId="0" fontId="34" fillId="0" borderId="16" applyNumberFormat="0" applyFill="0" applyAlignment="0" applyProtection="0"/>
    <xf numFmtId="0" fontId="35" fillId="0" borderId="17" applyNumberFormat="0" applyFill="0" applyAlignment="0" applyProtection="0"/>
    <xf numFmtId="0" fontId="35" fillId="0" borderId="0" applyNumberFormat="0" applyFill="0" applyBorder="0" applyAlignment="0" applyProtection="0"/>
    <xf numFmtId="0" fontId="36" fillId="47" borderId="0" applyNumberFormat="0" applyBorder="0" applyAlignment="0" applyProtection="0"/>
    <xf numFmtId="0" fontId="37" fillId="12" borderId="0" applyNumberFormat="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38" fillId="39" borderId="0" applyNumberFormat="0" applyBorder="0" applyAlignment="0" applyProtection="0"/>
    <xf numFmtId="0" fontId="39" fillId="0" borderId="0" applyNumberFormat="0" applyFill="0" applyBorder="0" applyAlignment="0" applyProtection="0"/>
    <xf numFmtId="0" fontId="18" fillId="48" borderId="18" applyNumberFormat="0" applyFont="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0" applyNumberFormat="0" applyFill="0" applyBorder="0" applyAlignment="0" applyProtection="0"/>
    <xf numFmtId="0" fontId="42" fillId="46" borderId="12" applyNumberFormat="0" applyAlignment="0" applyProtection="0"/>
  </cellStyleXfs>
  <cellXfs count="531">
    <xf numFmtId="0" fontId="0" fillId="0" borderId="0" xfId="0" applyAlignment="1">
      <alignment/>
    </xf>
    <xf numFmtId="0" fontId="1" fillId="49" borderId="21" xfId="0" applyFont="1" applyFill="1" applyBorder="1" applyAlignment="1">
      <alignment horizontal="right" vertical="center" wrapText="1"/>
    </xf>
    <xf numFmtId="4" fontId="2" fillId="49" borderId="21" xfId="0" applyNumberFormat="1" applyFont="1" applyFill="1" applyBorder="1" applyAlignment="1">
      <alignment horizontal="right" vertical="center" wrapText="1"/>
    </xf>
    <xf numFmtId="4" fontId="12" fillId="50" borderId="21" xfId="0" applyNumberFormat="1" applyFont="1" applyFill="1" applyBorder="1" applyAlignment="1">
      <alignment horizontal="right" vertical="center" wrapText="1"/>
    </xf>
    <xf numFmtId="4" fontId="1" fillId="49" borderId="21" xfId="0" applyNumberFormat="1" applyFont="1" applyFill="1" applyBorder="1" applyAlignment="1">
      <alignment horizontal="right" vertical="center" wrapText="1"/>
    </xf>
    <xf numFmtId="4" fontId="11" fillId="50" borderId="21" xfId="0" applyNumberFormat="1" applyFont="1" applyFill="1" applyBorder="1" applyAlignment="1">
      <alignment horizontal="right" vertical="center" wrapText="1"/>
    </xf>
    <xf numFmtId="4" fontId="1" fillId="50" borderId="21" xfId="0" applyNumberFormat="1" applyFont="1" applyFill="1" applyBorder="1" applyAlignment="1">
      <alignment horizontal="right" vertical="center" wrapText="1"/>
    </xf>
    <xf numFmtId="4" fontId="2" fillId="50" borderId="21"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2" fillId="49" borderId="22" xfId="0" applyNumberFormat="1" applyFont="1" applyFill="1" applyBorder="1" applyAlignment="1">
      <alignment horizontal="right" vertical="center" wrapText="1"/>
    </xf>
    <xf numFmtId="4" fontId="12" fillId="50" borderId="22"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4" fontId="2" fillId="50" borderId="22"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46" borderId="21" xfId="0" applyNumberFormat="1" applyFont="1" applyFill="1" applyBorder="1" applyAlignment="1">
      <alignment horizontal="right" vertical="center" wrapText="1"/>
    </xf>
    <xf numFmtId="4" fontId="1" fillId="46" borderId="21" xfId="0" applyNumberFormat="1" applyFont="1" applyFill="1" applyBorder="1" applyAlignment="1">
      <alignment horizontal="right" vertical="center" wrapText="1"/>
    </xf>
    <xf numFmtId="0" fontId="20" fillId="0" borderId="0" xfId="103" applyFont="1" applyAlignment="1">
      <alignment vertical="center"/>
      <protection/>
    </xf>
    <xf numFmtId="49" fontId="2" fillId="49" borderId="23" xfId="103" applyNumberFormat="1" applyFont="1" applyFill="1" applyBorder="1" applyAlignment="1">
      <alignment horizontal="left" vertical="center" wrapText="1"/>
      <protection/>
    </xf>
    <xf numFmtId="0" fontId="1" fillId="0" borderId="0" xfId="103" applyFont="1" applyAlignment="1">
      <alignment vertical="center"/>
      <protection/>
    </xf>
    <xf numFmtId="49" fontId="2" fillId="51" borderId="23" xfId="103" applyNumberFormat="1" applyFont="1" applyFill="1" applyBorder="1" applyAlignment="1">
      <alignment horizontal="left" vertical="center" wrapText="1"/>
      <protection/>
    </xf>
    <xf numFmtId="0" fontId="0" fillId="0" borderId="0" xfId="98" applyFont="1" applyAlignment="1">
      <alignment vertical="center"/>
      <protection/>
    </xf>
    <xf numFmtId="166" fontId="26" fillId="0" borderId="0" xfId="98" applyNumberFormat="1" applyFont="1" applyFill="1" applyAlignment="1">
      <alignment vertical="center"/>
      <protection/>
    </xf>
    <xf numFmtId="0" fontId="1" fillId="0" borderId="0" xfId="98" applyFont="1" applyAlignment="1">
      <alignment vertical="center"/>
      <protection/>
    </xf>
    <xf numFmtId="166" fontId="22" fillId="0" borderId="0" xfId="98" applyNumberFormat="1" applyFont="1" applyFill="1" applyBorder="1" applyAlignment="1" applyProtection="1">
      <alignment vertical="center"/>
      <protection hidden="1"/>
    </xf>
    <xf numFmtId="166" fontId="22" fillId="0" borderId="0" xfId="98" applyNumberFormat="1" applyFont="1" applyFill="1" applyAlignment="1">
      <alignment vertical="center"/>
      <protection/>
    </xf>
    <xf numFmtId="0" fontId="1" fillId="52" borderId="0" xfId="98" applyFont="1" applyFill="1" applyAlignment="1" applyProtection="1">
      <alignment vertical="center"/>
      <protection hidden="1"/>
    </xf>
    <xf numFmtId="0" fontId="1" fillId="49" borderId="11" xfId="98" applyFont="1" applyFill="1" applyBorder="1" applyAlignment="1" applyProtection="1">
      <alignment vertical="center"/>
      <protection hidden="1"/>
    </xf>
    <xf numFmtId="0" fontId="1" fillId="49" borderId="11" xfId="98" applyFont="1" applyFill="1" applyBorder="1" applyAlignment="1" applyProtection="1">
      <alignment vertical="center" wrapText="1"/>
      <protection hidden="1"/>
    </xf>
    <xf numFmtId="0" fontId="1" fillId="49" borderId="24" xfId="98" applyFont="1" applyFill="1" applyBorder="1" applyAlignment="1" applyProtection="1">
      <alignment vertical="center" wrapText="1"/>
      <protection hidden="1"/>
    </xf>
    <xf numFmtId="0" fontId="2" fillId="49" borderId="23" xfId="98" applyFont="1" applyFill="1" applyBorder="1" applyAlignment="1" applyProtection="1">
      <alignment vertical="center"/>
      <protection hidden="1"/>
    </xf>
    <xf numFmtId="0" fontId="1" fillId="49" borderId="24" xfId="15" applyFont="1" applyFill="1" applyBorder="1" applyAlignment="1" applyProtection="1">
      <alignment horizontal="center" vertical="center"/>
      <protection hidden="1"/>
    </xf>
    <xf numFmtId="1" fontId="2" fillId="49" borderId="22" xfId="15" applyNumberFormat="1" applyFont="1" applyFill="1" applyBorder="1" applyAlignment="1" applyProtection="1">
      <alignment vertical="center" shrinkToFit="1"/>
      <protection hidden="1"/>
    </xf>
    <xf numFmtId="1" fontId="2" fillId="49" borderId="21" xfId="15" applyNumberFormat="1" applyFont="1" applyFill="1" applyBorder="1" applyAlignment="1" applyProtection="1">
      <alignment vertical="center" shrinkToFit="1"/>
      <protection hidden="1"/>
    </xf>
    <xf numFmtId="1" fontId="2" fillId="49" borderId="25" xfId="98" applyNumberFormat="1" applyFont="1" applyFill="1" applyBorder="1" applyAlignment="1" applyProtection="1">
      <alignment vertical="center" shrinkToFit="1"/>
      <protection hidden="1"/>
    </xf>
    <xf numFmtId="3" fontId="2" fillId="46" borderId="21" xfId="98" applyNumberFormat="1" applyFont="1" applyFill="1" applyBorder="1" applyAlignment="1" applyProtection="1">
      <alignment vertical="center" shrinkToFit="1"/>
      <protection hidden="1"/>
    </xf>
    <xf numFmtId="0" fontId="1" fillId="0" borderId="0" xfId="94" applyFont="1">
      <alignment/>
      <protection/>
    </xf>
    <xf numFmtId="3" fontId="1" fillId="49" borderId="21" xfId="100" applyNumberFormat="1" applyFont="1" applyFill="1" applyBorder="1" applyAlignment="1">
      <alignment vertical="center"/>
      <protection/>
    </xf>
    <xf numFmtId="10" fontId="2" fillId="49" borderId="21" xfId="86" applyNumberFormat="1" applyFont="1" applyFill="1" applyBorder="1" applyAlignment="1">
      <alignment horizontal="center" vertical="center" shrinkToFit="1"/>
    </xf>
    <xf numFmtId="0" fontId="1" fillId="49" borderId="21" xfId="100" applyFont="1" applyFill="1" applyBorder="1" applyAlignment="1">
      <alignment vertical="center"/>
      <protection/>
    </xf>
    <xf numFmtId="166" fontId="2" fillId="49" borderId="21" xfId="100" applyNumberFormat="1" applyFont="1" applyFill="1" applyBorder="1" applyAlignment="1">
      <alignment horizontal="center" vertical="center" shrinkToFit="1"/>
      <protection/>
    </xf>
    <xf numFmtId="165" fontId="2" fillId="49" borderId="21" xfId="100" applyNumberFormat="1" applyFont="1" applyFill="1" applyBorder="1" applyAlignment="1">
      <alignment horizontal="center" vertical="center" shrinkToFit="1"/>
      <protection/>
    </xf>
    <xf numFmtId="165" fontId="1" fillId="49" borderId="21" xfId="100" applyNumberFormat="1" applyFont="1" applyFill="1" applyBorder="1" applyAlignment="1">
      <alignment horizontal="left" vertical="center" wrapText="1"/>
      <protection/>
    </xf>
    <xf numFmtId="8" fontId="2" fillId="46" borderId="21" xfId="106" applyNumberFormat="1" applyFont="1" applyFill="1" applyBorder="1" applyAlignment="1">
      <alignment horizontal="center" vertical="center" shrinkToFit="1"/>
    </xf>
    <xf numFmtId="166" fontId="2" fillId="49" borderId="21" xfId="100" applyNumberFormat="1" applyFont="1" applyFill="1" applyBorder="1" applyAlignment="1">
      <alignment horizontal="center" vertical="center" wrapText="1" shrinkToFit="1"/>
      <protection/>
    </xf>
    <xf numFmtId="166" fontId="1" fillId="49" borderId="21" xfId="100" applyNumberFormat="1" applyFont="1" applyFill="1" applyBorder="1" applyAlignment="1">
      <alignment horizontal="center" vertical="center" shrinkToFit="1"/>
      <protection/>
    </xf>
    <xf numFmtId="166" fontId="1" fillId="46" borderId="21" xfId="100" applyNumberFormat="1" applyFont="1" applyFill="1" applyBorder="1" applyAlignment="1">
      <alignment horizontal="right" vertical="center" shrinkToFit="1"/>
      <protection/>
    </xf>
    <xf numFmtId="0" fontId="1" fillId="0" borderId="0" xfId="104" applyFont="1" applyAlignment="1">
      <alignment vertical="center"/>
      <protection/>
    </xf>
    <xf numFmtId="0" fontId="1" fillId="0" borderId="0" xfId="104" applyFont="1" applyFill="1" applyAlignment="1">
      <alignment vertical="center"/>
      <protection/>
    </xf>
    <xf numFmtId="0" fontId="1" fillId="0" borderId="0" xfId="104" applyFont="1" applyAlignment="1">
      <alignment vertical="center" wrapText="1"/>
      <protection/>
    </xf>
    <xf numFmtId="0" fontId="1" fillId="0" borderId="26" xfId="104" applyFont="1" applyFill="1" applyBorder="1" applyAlignment="1">
      <alignment vertical="center"/>
      <protection/>
    </xf>
    <xf numFmtId="172" fontId="1" fillId="0" borderId="0" xfId="104" applyNumberFormat="1" applyFont="1" applyFill="1" applyBorder="1" applyAlignment="1">
      <alignment vertical="center"/>
      <protection/>
    </xf>
    <xf numFmtId="165" fontId="1" fillId="0" borderId="0" xfId="104" applyNumberFormat="1" applyFont="1" applyFill="1" applyBorder="1" applyAlignment="1">
      <alignment vertical="center" shrinkToFit="1"/>
      <protection/>
    </xf>
    <xf numFmtId="10" fontId="1" fillId="0" borderId="0" xfId="86" applyNumberFormat="1" applyFont="1" applyFill="1" applyBorder="1" applyAlignment="1">
      <alignment vertical="center" shrinkToFit="1"/>
    </xf>
    <xf numFmtId="0" fontId="1" fillId="0" borderId="21" xfId="104" applyFont="1" applyBorder="1" applyAlignment="1">
      <alignment vertical="center" wrapText="1"/>
      <protection/>
    </xf>
    <xf numFmtId="0" fontId="1" fillId="49" borderId="21" xfId="104" applyFont="1" applyFill="1" applyBorder="1" applyAlignment="1">
      <alignment horizontal="center" vertical="center" wrapText="1"/>
      <protection/>
    </xf>
    <xf numFmtId="165" fontId="1" fillId="0" borderId="27" xfId="104" applyNumberFormat="1" applyFont="1" applyBorder="1" applyAlignment="1">
      <alignment vertical="center" shrinkToFit="1"/>
      <protection/>
    </xf>
    <xf numFmtId="0" fontId="0" fillId="0" borderId="0" xfId="0" applyAlignment="1">
      <alignment vertical="center"/>
    </xf>
    <xf numFmtId="0" fontId="2" fillId="0" borderId="28" xfId="104" applyFont="1" applyFill="1" applyBorder="1" applyAlignment="1">
      <alignment vertical="center"/>
      <protection/>
    </xf>
    <xf numFmtId="0" fontId="2" fillId="49" borderId="23" xfId="104" applyFont="1" applyFill="1" applyBorder="1" applyAlignment="1">
      <alignment vertical="center"/>
      <protection/>
    </xf>
    <xf numFmtId="0" fontId="1" fillId="49" borderId="29" xfId="104" applyFont="1" applyFill="1" applyBorder="1" applyAlignment="1">
      <alignment vertical="center"/>
      <protection/>
    </xf>
    <xf numFmtId="0" fontId="1" fillId="49" borderId="30" xfId="104" applyFont="1" applyFill="1" applyBorder="1" applyAlignment="1">
      <alignment vertical="center"/>
      <protection/>
    </xf>
    <xf numFmtId="165" fontId="1" fillId="46" borderId="21" xfId="104" applyNumberFormat="1" applyFont="1" applyFill="1" applyBorder="1" applyAlignment="1">
      <alignment vertical="center" shrinkToFit="1"/>
      <protection/>
    </xf>
    <xf numFmtId="165" fontId="2" fillId="46" borderId="31" xfId="104" applyNumberFormat="1" applyFont="1" applyFill="1" applyBorder="1" applyAlignment="1">
      <alignment vertical="center" shrinkToFit="1"/>
      <protection/>
    </xf>
    <xf numFmtId="165" fontId="2" fillId="46" borderId="27" xfId="104" applyNumberFormat="1" applyFont="1" applyFill="1" applyBorder="1" applyAlignment="1">
      <alignment vertical="center" shrinkToFit="1"/>
      <protection/>
    </xf>
    <xf numFmtId="165" fontId="2" fillId="46" borderId="21" xfId="104" applyNumberFormat="1" applyFont="1" applyFill="1" applyBorder="1" applyAlignment="1">
      <alignment vertical="center" shrinkToFit="1"/>
      <protection/>
    </xf>
    <xf numFmtId="0" fontId="1" fillId="0" borderId="21" xfId="0" applyFont="1" applyFill="1" applyBorder="1" applyAlignment="1">
      <alignment horizontal="right" vertical="center" wrapText="1"/>
    </xf>
    <xf numFmtId="0" fontId="1" fillId="49" borderId="21" xfId="0" applyFont="1" applyFill="1" applyBorder="1" applyAlignment="1">
      <alignment horizontal="center" vertical="center" wrapText="1"/>
    </xf>
    <xf numFmtId="9" fontId="2" fillId="49" borderId="21"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165" fontId="1" fillId="0" borderId="0" xfId="104" applyNumberFormat="1" applyFont="1" applyAlignment="1">
      <alignment vertical="center" shrinkToFit="1"/>
      <protection/>
    </xf>
    <xf numFmtId="0" fontId="2" fillId="0" borderId="21" xfId="104" applyFont="1" applyBorder="1" applyAlignment="1">
      <alignment vertical="center" wrapText="1"/>
      <protection/>
    </xf>
    <xf numFmtId="165" fontId="1" fillId="49" borderId="21" xfId="104" applyNumberFormat="1" applyFont="1" applyFill="1" applyBorder="1" applyAlignment="1">
      <alignment vertical="center" shrinkToFit="1"/>
      <protection/>
    </xf>
    <xf numFmtId="0" fontId="1" fillId="0" borderId="0" xfId="105" applyFont="1" applyFill="1" applyAlignment="1">
      <alignment vertical="center"/>
      <protection/>
    </xf>
    <xf numFmtId="0" fontId="44" fillId="0" borderId="0" xfId="105" applyFont="1" applyFill="1" applyAlignment="1">
      <alignment vertical="center"/>
      <protection/>
    </xf>
    <xf numFmtId="0" fontId="44" fillId="0" borderId="32" xfId="15" applyFont="1" applyFill="1" applyBorder="1" applyAlignment="1">
      <alignment vertical="center"/>
      <protection/>
    </xf>
    <xf numFmtId="166" fontId="43" fillId="0" borderId="0" xfId="105" applyNumberFormat="1" applyFont="1" applyFill="1" applyAlignment="1">
      <alignment vertical="center"/>
      <protection/>
    </xf>
    <xf numFmtId="3" fontId="22" fillId="0" borderId="32" xfId="105" applyNumberFormat="1" applyFont="1" applyFill="1" applyBorder="1" applyAlignment="1">
      <alignment vertical="center" shrinkToFit="1"/>
      <protection/>
    </xf>
    <xf numFmtId="166" fontId="22" fillId="0" borderId="0" xfId="105" applyNumberFormat="1" applyFont="1" applyFill="1" applyAlignment="1">
      <alignment vertical="center"/>
      <protection/>
    </xf>
    <xf numFmtId="3" fontId="21" fillId="0" borderId="32" xfId="105" applyNumberFormat="1" applyFont="1" applyFill="1" applyBorder="1" applyAlignment="1">
      <alignment vertical="center" shrinkToFit="1"/>
      <protection/>
    </xf>
    <xf numFmtId="0" fontId="43" fillId="0" borderId="0" xfId="105" applyFont="1" applyFill="1" applyAlignment="1">
      <alignment vertical="center"/>
      <protection/>
    </xf>
    <xf numFmtId="166" fontId="43" fillId="49" borderId="21" xfId="105" applyNumberFormat="1" applyFont="1" applyFill="1" applyBorder="1" applyAlignment="1">
      <alignment vertical="center"/>
      <protection/>
    </xf>
    <xf numFmtId="3" fontId="43" fillId="49" borderId="21" xfId="105" applyNumberFormat="1" applyFont="1" applyFill="1" applyBorder="1" applyAlignment="1">
      <alignment vertical="center" shrinkToFit="1"/>
      <protection/>
    </xf>
    <xf numFmtId="3" fontId="22" fillId="46" borderId="21" xfId="105" applyNumberFormat="1" applyFont="1" applyFill="1" applyBorder="1" applyAlignment="1">
      <alignment horizontal="right" vertical="center" shrinkToFit="1"/>
      <protection/>
    </xf>
    <xf numFmtId="3" fontId="21" fillId="46" borderId="21" xfId="105" applyNumberFormat="1" applyFont="1" applyFill="1" applyBorder="1" applyAlignment="1">
      <alignment horizontal="right" vertical="center" shrinkToFit="1"/>
      <protection/>
    </xf>
    <xf numFmtId="166" fontId="2" fillId="49" borderId="21" xfId="15" applyNumberFormat="1" applyFont="1" applyFill="1" applyBorder="1" applyAlignment="1">
      <alignment vertical="center"/>
      <protection/>
    </xf>
    <xf numFmtId="0" fontId="2" fillId="49" borderId="21" xfId="105" applyFont="1" applyFill="1" applyBorder="1" applyAlignment="1">
      <alignment vertical="center"/>
      <protection/>
    </xf>
    <xf numFmtId="0" fontId="3" fillId="49" borderId="21" xfId="105" applyFont="1" applyFill="1" applyBorder="1" applyAlignment="1">
      <alignment horizontal="right" vertical="center"/>
      <protection/>
    </xf>
    <xf numFmtId="0" fontId="1" fillId="0" borderId="0" xfId="104" applyFont="1">
      <alignment/>
      <protection/>
    </xf>
    <xf numFmtId="0" fontId="2" fillId="52" borderId="0" xfId="98" applyFont="1" applyFill="1" applyAlignment="1" applyProtection="1">
      <alignment horizontal="left" vertical="center"/>
      <protection hidden="1"/>
    </xf>
    <xf numFmtId="165" fontId="24" fillId="46" borderId="33" xfId="104" applyNumberFormat="1" applyFont="1" applyFill="1" applyBorder="1" applyAlignment="1">
      <alignment horizontal="right" vertical="center" shrinkToFit="1"/>
      <protection/>
    </xf>
    <xf numFmtId="10" fontId="1" fillId="49" borderId="21" xfId="98" applyNumberFormat="1" applyFont="1" applyFill="1" applyBorder="1" applyAlignment="1" applyProtection="1">
      <alignment vertical="center"/>
      <protection hidden="1"/>
    </xf>
    <xf numFmtId="0" fontId="1" fillId="49" borderId="21" xfId="98" applyFont="1" applyFill="1" applyBorder="1" applyAlignment="1" applyProtection="1">
      <alignment horizontal="left" vertical="center" indent="1"/>
      <protection hidden="1"/>
    </xf>
    <xf numFmtId="10" fontId="2" fillId="49" borderId="21" xfId="98" applyNumberFormat="1" applyFont="1" applyFill="1" applyBorder="1" applyAlignment="1" applyProtection="1">
      <alignment horizontal="right" vertical="center"/>
      <protection hidden="1"/>
    </xf>
    <xf numFmtId="0" fontId="2" fillId="49" borderId="21" xfId="98" applyFont="1" applyFill="1" applyBorder="1" applyAlignment="1" applyProtection="1">
      <alignment horizontal="left" vertical="center"/>
      <protection hidden="1"/>
    </xf>
    <xf numFmtId="0" fontId="2" fillId="49" borderId="21" xfId="98" applyFont="1" applyFill="1" applyBorder="1" applyAlignment="1" applyProtection="1">
      <alignment horizontal="center" vertical="center"/>
      <protection hidden="1"/>
    </xf>
    <xf numFmtId="0" fontId="1" fillId="0" borderId="21" xfId="104" applyFont="1" applyFill="1" applyBorder="1" applyAlignment="1">
      <alignment vertical="center" wrapText="1"/>
      <protection/>
    </xf>
    <xf numFmtId="0" fontId="2" fillId="46" borderId="21" xfId="104" applyFont="1" applyFill="1" applyBorder="1" applyAlignment="1">
      <alignment vertical="center"/>
      <protection/>
    </xf>
    <xf numFmtId="166" fontId="2" fillId="46" borderId="21" xfId="104" applyNumberFormat="1" applyFont="1" applyFill="1" applyBorder="1" applyAlignment="1">
      <alignment horizontal="right" vertical="center"/>
      <protection/>
    </xf>
    <xf numFmtId="0" fontId="1" fillId="0" borderId="0" xfId="104" applyFont="1" applyAlignment="1">
      <alignment wrapText="1"/>
      <protection/>
    </xf>
    <xf numFmtId="0" fontId="1" fillId="0" borderId="0" xfId="104" applyFont="1" applyFill="1">
      <alignment/>
      <protection/>
    </xf>
    <xf numFmtId="0" fontId="1" fillId="46" borderId="21" xfId="104" applyFont="1" applyFill="1" applyBorder="1" applyAlignment="1">
      <alignment horizontal="right" vertical="center"/>
      <protection/>
    </xf>
    <xf numFmtId="3" fontId="1" fillId="46" borderId="21" xfId="104" applyNumberFormat="1" applyFont="1" applyFill="1" applyBorder="1" applyAlignment="1">
      <alignment horizontal="right" vertical="center"/>
      <protection/>
    </xf>
    <xf numFmtId="165" fontId="1" fillId="46" borderId="21" xfId="104" applyNumberFormat="1" applyFont="1" applyFill="1" applyBorder="1" applyAlignment="1">
      <alignment vertical="center"/>
      <protection/>
    </xf>
    <xf numFmtId="0" fontId="2" fillId="49" borderId="21" xfId="104" applyFont="1" applyFill="1" applyBorder="1" applyAlignment="1">
      <alignment horizontal="left" vertical="center" wrapText="1"/>
      <protection/>
    </xf>
    <xf numFmtId="166" fontId="1" fillId="0" borderId="0" xfId="104" applyNumberFormat="1" applyFont="1" applyBorder="1" applyAlignment="1">
      <alignment vertical="center"/>
      <protection/>
    </xf>
    <xf numFmtId="0" fontId="2" fillId="46" borderId="21" xfId="104" applyFont="1" applyFill="1" applyBorder="1" applyAlignment="1">
      <alignment horizontal="right" vertical="center"/>
      <protection/>
    </xf>
    <xf numFmtId="0" fontId="1" fillId="0" borderId="29" xfId="104" applyFont="1" applyBorder="1" applyAlignment="1">
      <alignment horizontal="center" vertical="center" wrapText="1"/>
      <protection/>
    </xf>
    <xf numFmtId="0" fontId="1" fillId="0" borderId="29" xfId="104" applyFont="1" applyBorder="1" applyAlignment="1">
      <alignment vertical="center"/>
      <protection/>
    </xf>
    <xf numFmtId="166" fontId="1" fillId="0" borderId="34" xfId="104" applyNumberFormat="1" applyFont="1" applyBorder="1" applyAlignment="1">
      <alignment vertical="center"/>
      <protection/>
    </xf>
    <xf numFmtId="0" fontId="1" fillId="0" borderId="35" xfId="104" applyFont="1" applyBorder="1" applyAlignment="1">
      <alignment vertical="center"/>
      <protection/>
    </xf>
    <xf numFmtId="0" fontId="1" fillId="0" borderId="35" xfId="104" applyFont="1" applyBorder="1">
      <alignment/>
      <protection/>
    </xf>
    <xf numFmtId="0" fontId="1" fillId="52" borderId="21" xfId="104" applyFont="1" applyFill="1" applyBorder="1" applyAlignment="1">
      <alignment horizontal="left" vertical="center" wrapText="1"/>
      <protection/>
    </xf>
    <xf numFmtId="3" fontId="1" fillId="46" borderId="24" xfId="104" applyNumberFormat="1" applyFont="1" applyFill="1" applyBorder="1" applyAlignment="1">
      <alignment horizontal="right" vertical="center"/>
      <protection/>
    </xf>
    <xf numFmtId="0" fontId="9" fillId="11" borderId="23" xfId="105" applyFont="1" applyFill="1" applyBorder="1" applyAlignment="1">
      <alignment vertical="center"/>
      <protection/>
    </xf>
    <xf numFmtId="3" fontId="22" fillId="0" borderId="21" xfId="105" applyNumberFormat="1" applyFont="1" applyFill="1" applyBorder="1" applyAlignment="1">
      <alignment horizontal="right" vertical="center" shrinkToFit="1"/>
      <protection/>
    </xf>
    <xf numFmtId="165" fontId="1" fillId="53" borderId="21" xfId="104" applyNumberFormat="1" applyFont="1" applyFill="1" applyBorder="1" applyAlignment="1">
      <alignment vertical="center" shrinkToFit="1"/>
      <protection/>
    </xf>
    <xf numFmtId="3" fontId="1" fillId="49" borderId="21" xfId="104" applyNumberFormat="1" applyFont="1" applyFill="1" applyBorder="1" applyAlignment="1">
      <alignment horizontal="right" vertical="center"/>
      <protection/>
    </xf>
    <xf numFmtId="0" fontId="1" fillId="49" borderId="21" xfId="104" applyNumberFormat="1" applyFont="1" applyFill="1" applyBorder="1" applyAlignment="1">
      <alignment horizontal="right" vertical="center"/>
      <protection/>
    </xf>
    <xf numFmtId="10" fontId="2" fillId="46" borderId="21" xfId="104" applyNumberFormat="1" applyFont="1" applyFill="1" applyBorder="1" applyAlignment="1">
      <alignment horizontal="right" vertical="center"/>
      <protection/>
    </xf>
    <xf numFmtId="0" fontId="2" fillId="49" borderId="21" xfId="97" applyFont="1" applyFill="1" applyBorder="1" applyAlignment="1">
      <alignment horizontal="center" vertical="center" wrapText="1"/>
      <protection/>
    </xf>
    <xf numFmtId="0" fontId="1" fillId="0" borderId="21" xfId="99" applyFont="1" applyBorder="1" applyAlignment="1">
      <alignment vertical="center"/>
      <protection/>
    </xf>
    <xf numFmtId="0" fontId="2" fillId="49" borderId="21" xfId="99" applyFont="1" applyFill="1" applyBorder="1" applyAlignment="1">
      <alignment vertical="center"/>
      <protection/>
    </xf>
    <xf numFmtId="0" fontId="2" fillId="49" borderId="21" xfId="99" applyFont="1" applyFill="1" applyBorder="1" applyAlignment="1">
      <alignment vertical="center" wrapText="1"/>
      <protection/>
    </xf>
    <xf numFmtId="3" fontId="2" fillId="46" borderId="21" xfId="99" applyNumberFormat="1" applyFont="1" applyFill="1" applyBorder="1" applyAlignment="1">
      <alignment horizontal="right" vertical="center" shrinkToFit="1"/>
      <protection/>
    </xf>
    <xf numFmtId="0" fontId="2" fillId="49" borderId="23" xfId="97" applyFont="1" applyFill="1" applyBorder="1" applyAlignment="1">
      <alignment horizontal="center" vertical="center" wrapText="1"/>
      <protection/>
    </xf>
    <xf numFmtId="0" fontId="2" fillId="49" borderId="29" xfId="97" applyFont="1" applyFill="1" applyBorder="1" applyAlignment="1">
      <alignment horizontal="center" vertical="center" textRotation="90" wrapText="1"/>
      <protection/>
    </xf>
    <xf numFmtId="0" fontId="2" fillId="49" borderId="30" xfId="97" applyFont="1" applyFill="1" applyBorder="1" applyAlignment="1">
      <alignment horizontal="center" vertical="center" textRotation="90" wrapText="1"/>
      <protection/>
    </xf>
    <xf numFmtId="3" fontId="1" fillId="49" borderId="21" xfId="99" applyNumberFormat="1" applyFont="1" applyFill="1" applyBorder="1" applyAlignment="1">
      <alignment horizontal="center" vertical="center" shrinkToFit="1"/>
      <protection/>
    </xf>
    <xf numFmtId="4" fontId="2" fillId="46" borderId="21" xfId="99" applyNumberFormat="1" applyFont="1" applyFill="1" applyBorder="1" applyAlignment="1">
      <alignment horizontal="center" vertical="center" shrinkToFit="1"/>
      <protection/>
    </xf>
    <xf numFmtId="165" fontId="1" fillId="53" borderId="21" xfId="104" applyNumberFormat="1" applyFont="1" applyFill="1" applyBorder="1" applyAlignment="1">
      <alignment horizontal="center" vertical="center" shrinkToFit="1"/>
      <protection/>
    </xf>
    <xf numFmtId="0" fontId="2" fillId="49" borderId="29" xfId="97" applyFont="1" applyFill="1" applyBorder="1" applyAlignment="1">
      <alignment horizontal="center" vertical="center" wrapText="1"/>
      <protection/>
    </xf>
    <xf numFmtId="3" fontId="1" fillId="0" borderId="21" xfId="99" applyNumberFormat="1" applyFont="1" applyFill="1" applyBorder="1" applyAlignment="1">
      <alignment horizontal="center" vertical="center" shrinkToFit="1"/>
      <protection/>
    </xf>
    <xf numFmtId="4" fontId="1" fillId="46" borderId="21" xfId="99" applyNumberFormat="1" applyFont="1" applyFill="1" applyBorder="1" applyAlignment="1">
      <alignment horizontal="center" vertical="center" shrinkToFit="1"/>
      <protection/>
    </xf>
    <xf numFmtId="0" fontId="2" fillId="0" borderId="0" xfId="99" applyFont="1" applyFill="1" applyBorder="1" applyAlignment="1">
      <alignment vertical="center" wrapText="1"/>
      <protection/>
    </xf>
    <xf numFmtId="0" fontId="1" fillId="46" borderId="21" xfId="104" applyFont="1" applyFill="1" applyBorder="1" applyAlignment="1">
      <alignment vertical="center"/>
      <protection/>
    </xf>
    <xf numFmtId="165" fontId="2" fillId="49" borderId="21" xfId="100" applyNumberFormat="1" applyFont="1" applyFill="1" applyBorder="1" applyAlignment="1">
      <alignment horizontal="center" vertical="center" wrapText="1"/>
      <protection/>
    </xf>
    <xf numFmtId="0" fontId="2" fillId="0" borderId="0" xfId="99" applyFont="1" applyFill="1" applyBorder="1" applyAlignment="1">
      <alignment vertical="center"/>
      <protection/>
    </xf>
    <xf numFmtId="3" fontId="2" fillId="0" borderId="0" xfId="99" applyNumberFormat="1" applyFont="1" applyFill="1" applyBorder="1" applyAlignment="1">
      <alignment horizontal="right" vertical="center" shrinkToFit="1"/>
      <protection/>
    </xf>
    <xf numFmtId="4" fontId="2" fillId="0" borderId="0" xfId="99" applyNumberFormat="1" applyFont="1" applyFill="1" applyBorder="1" applyAlignment="1">
      <alignment horizontal="center" vertical="center" shrinkToFit="1"/>
      <protection/>
    </xf>
    <xf numFmtId="0" fontId="2" fillId="49" borderId="30" xfId="97" applyFont="1" applyFill="1" applyBorder="1" applyAlignment="1">
      <alignment horizontal="center" vertical="center" wrapText="1"/>
      <protection/>
    </xf>
    <xf numFmtId="0" fontId="2" fillId="49" borderId="30" xfId="94" applyFont="1" applyFill="1" applyBorder="1" applyAlignment="1">
      <alignment vertical="center" wrapText="1"/>
      <protection/>
    </xf>
    <xf numFmtId="166" fontId="46" fillId="49" borderId="21" xfId="100" applyNumberFormat="1" applyFont="1" applyFill="1" applyBorder="1" applyAlignment="1">
      <alignment horizontal="center" vertical="center" wrapText="1" shrinkToFit="1"/>
      <protection/>
    </xf>
    <xf numFmtId="0" fontId="1" fillId="49" borderId="24" xfId="104" applyFont="1" applyFill="1" applyBorder="1" applyAlignment="1">
      <alignment horizontal="center" vertical="center" wrapText="1"/>
      <protection/>
    </xf>
    <xf numFmtId="165" fontId="1" fillId="46" borderId="31" xfId="104" applyNumberFormat="1" applyFont="1" applyFill="1" applyBorder="1" applyAlignment="1">
      <alignment vertical="center" shrinkToFit="1"/>
      <protection/>
    </xf>
    <xf numFmtId="165" fontId="1" fillId="0" borderId="36" xfId="104" applyNumberFormat="1" applyFont="1" applyBorder="1" applyAlignment="1">
      <alignment vertical="center" shrinkToFit="1"/>
      <protection/>
    </xf>
    <xf numFmtId="165" fontId="1" fillId="52" borderId="31" xfId="104" applyNumberFormat="1" applyFont="1" applyFill="1" applyBorder="1" applyAlignment="1">
      <alignment vertical="center" shrinkToFit="1"/>
      <protection/>
    </xf>
    <xf numFmtId="165" fontId="2" fillId="46" borderId="36" xfId="104" applyNumberFormat="1" applyFont="1" applyFill="1" applyBorder="1" applyAlignment="1">
      <alignment vertical="center" shrinkToFit="1"/>
      <protection/>
    </xf>
    <xf numFmtId="165" fontId="1" fillId="49" borderId="31" xfId="104" applyNumberFormat="1" applyFont="1" applyFill="1" applyBorder="1" applyAlignment="1">
      <alignment horizontal="center" vertical="center" wrapText="1"/>
      <protection/>
    </xf>
    <xf numFmtId="165" fontId="1" fillId="49" borderId="36" xfId="104" applyNumberFormat="1" applyFont="1" applyFill="1" applyBorder="1" applyAlignment="1">
      <alignment horizontal="center" vertical="center" wrapText="1"/>
      <protection/>
    </xf>
    <xf numFmtId="165" fontId="1" fillId="49" borderId="27" xfId="104" applyNumberFormat="1" applyFont="1" applyFill="1" applyBorder="1" applyAlignment="1">
      <alignment horizontal="center" vertical="center" wrapText="1"/>
      <protection/>
    </xf>
    <xf numFmtId="10" fontId="1" fillId="53" borderId="21" xfId="104" applyNumberFormat="1" applyFont="1" applyFill="1" applyBorder="1" applyAlignment="1">
      <alignment horizontal="center" vertical="center" shrinkToFit="1"/>
      <protection/>
    </xf>
    <xf numFmtId="0" fontId="1" fillId="0" borderId="0" xfId="94" applyFont="1" applyAlignment="1">
      <alignment vertical="center"/>
      <protection/>
    </xf>
    <xf numFmtId="0" fontId="2" fillId="0" borderId="0" xfId="94" applyFont="1" applyAlignment="1">
      <alignment vertical="center"/>
      <protection/>
    </xf>
    <xf numFmtId="0" fontId="1" fillId="0" borderId="21" xfId="94" applyFont="1" applyBorder="1" applyAlignment="1">
      <alignment vertical="center"/>
      <protection/>
    </xf>
    <xf numFmtId="166" fontId="2" fillId="49" borderId="21" xfId="100" applyNumberFormat="1" applyFont="1" applyFill="1" applyBorder="1" applyAlignment="1">
      <alignment horizontal="center" vertical="center" wrapText="1"/>
      <protection/>
    </xf>
    <xf numFmtId="166" fontId="2" fillId="49" borderId="21" xfId="100" applyNumberFormat="1" applyFont="1" applyFill="1" applyBorder="1" applyAlignment="1">
      <alignment horizontal="center" vertical="center"/>
      <protection/>
    </xf>
    <xf numFmtId="166" fontId="1" fillId="46" borderId="21" xfId="100" applyNumberFormat="1" applyFont="1" applyFill="1" applyBorder="1" applyAlignment="1">
      <alignment horizontal="right" vertical="center"/>
      <protection/>
    </xf>
    <xf numFmtId="0" fontId="2" fillId="0" borderId="21" xfId="94" applyFont="1" applyBorder="1" applyAlignment="1">
      <alignment vertical="center"/>
      <protection/>
    </xf>
    <xf numFmtId="0" fontId="1" fillId="49" borderId="21" xfId="15" applyFont="1" applyFill="1" applyBorder="1" applyAlignment="1" applyProtection="1">
      <alignment horizontal="center" vertical="center"/>
      <protection hidden="1"/>
    </xf>
    <xf numFmtId="0" fontId="9" fillId="11" borderId="25" xfId="0" applyFont="1" applyFill="1" applyBorder="1" applyAlignment="1">
      <alignment horizontal="left" vertical="center"/>
    </xf>
    <xf numFmtId="0" fontId="0" fillId="11" borderId="34" xfId="0" applyFill="1" applyBorder="1" applyAlignment="1">
      <alignment vertical="center"/>
    </xf>
    <xf numFmtId="0" fontId="0" fillId="11" borderId="37" xfId="0" applyFill="1" applyBorder="1" applyAlignment="1">
      <alignment vertical="center"/>
    </xf>
    <xf numFmtId="0" fontId="23" fillId="11" borderId="38" xfId="0" applyFont="1" applyFill="1" applyBorder="1" applyAlignment="1">
      <alignment horizontal="left" vertical="center"/>
    </xf>
    <xf numFmtId="0" fontId="0" fillId="11" borderId="35" xfId="0" applyFill="1" applyBorder="1" applyAlignment="1">
      <alignment vertical="center"/>
    </xf>
    <xf numFmtId="0" fontId="0" fillId="11" borderId="39" xfId="0" applyFill="1" applyBorder="1" applyAlignment="1">
      <alignment vertical="center"/>
    </xf>
    <xf numFmtId="0" fontId="2" fillId="49" borderId="2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21" xfId="0" applyFont="1" applyFill="1" applyBorder="1" applyAlignment="1">
      <alignment horizontal="left" vertical="center" wrapText="1"/>
    </xf>
    <xf numFmtId="0" fontId="23" fillId="49" borderId="21" xfId="0" applyFont="1" applyFill="1" applyBorder="1" applyAlignment="1">
      <alignment horizontal="left" vertical="center" wrapText="1"/>
    </xf>
    <xf numFmtId="0" fontId="0" fillId="0" borderId="0" xfId="0" applyAlignment="1">
      <alignment horizontal="center" vertical="center"/>
    </xf>
    <xf numFmtId="3" fontId="2" fillId="19" borderId="21" xfId="98" applyNumberFormat="1" applyFont="1" applyFill="1" applyBorder="1" applyAlignment="1" applyProtection="1">
      <alignment vertical="center" shrinkToFit="1"/>
      <protection hidden="1"/>
    </xf>
    <xf numFmtId="165" fontId="25" fillId="46" borderId="21" xfId="104" applyNumberFormat="1" applyFont="1" applyFill="1" applyBorder="1" applyAlignment="1">
      <alignment horizontal="right" vertical="center" shrinkToFit="1"/>
      <protection/>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11" borderId="29" xfId="105" applyFont="1" applyFill="1" applyBorder="1" applyAlignment="1">
      <alignment vertical="center"/>
      <protection/>
    </xf>
    <xf numFmtId="0" fontId="1" fillId="11" borderId="30" xfId="105" applyFont="1" applyFill="1" applyBorder="1" applyAlignment="1">
      <alignment vertical="center"/>
      <protection/>
    </xf>
    <xf numFmtId="165" fontId="2" fillId="49" borderId="31" xfId="104" applyNumberFormat="1" applyFont="1" applyFill="1" applyBorder="1" applyAlignment="1">
      <alignment horizontal="center" vertical="center" wrapText="1"/>
      <protection/>
    </xf>
    <xf numFmtId="165" fontId="2" fillId="49" borderId="36" xfId="104" applyNumberFormat="1" applyFont="1" applyFill="1" applyBorder="1" applyAlignment="1">
      <alignment horizontal="center" vertical="center" wrapText="1"/>
      <protection/>
    </xf>
    <xf numFmtId="165" fontId="2" fillId="49" borderId="27" xfId="104" applyNumberFormat="1" applyFont="1" applyFill="1" applyBorder="1" applyAlignment="1">
      <alignment horizontal="center" vertical="center" wrapText="1"/>
      <protection/>
    </xf>
    <xf numFmtId="0" fontId="1" fillId="0" borderId="21" xfId="104" applyFont="1" applyFill="1" applyBorder="1" applyAlignment="1">
      <alignment horizontal="left" vertical="center" wrapText="1" indent="1"/>
      <protection/>
    </xf>
    <xf numFmtId="0" fontId="1" fillId="0" borderId="21" xfId="104" applyFont="1" applyFill="1" applyBorder="1" applyAlignment="1">
      <alignment horizontal="left" vertical="center" wrapText="1"/>
      <protection/>
    </xf>
    <xf numFmtId="4" fontId="7" fillId="50" borderId="21" xfId="0" applyNumberFormat="1" applyFont="1" applyFill="1" applyBorder="1" applyAlignment="1">
      <alignment horizontal="center" vertical="center"/>
    </xf>
    <xf numFmtId="164" fontId="7" fillId="50" borderId="21" xfId="0" applyNumberFormat="1" applyFont="1" applyFill="1" applyBorder="1" applyAlignment="1">
      <alignment vertical="center"/>
    </xf>
    <xf numFmtId="4" fontId="8" fillId="46" borderId="21" xfId="0" applyNumberFormat="1" applyFont="1" applyFill="1" applyBorder="1" applyAlignment="1">
      <alignment horizontal="center" vertical="center"/>
    </xf>
    <xf numFmtId="4" fontId="7" fillId="49" borderId="21" xfId="0" applyNumberFormat="1" applyFont="1" applyFill="1" applyBorder="1" applyAlignment="1">
      <alignment horizontal="center" vertical="center"/>
    </xf>
    <xf numFmtId="0" fontId="2" fillId="0" borderId="21" xfId="104" applyFont="1" applyFill="1" applyBorder="1" applyAlignment="1">
      <alignment horizontal="left" vertical="center" wrapText="1"/>
      <protection/>
    </xf>
    <xf numFmtId="3" fontId="2" fillId="46" borderId="21" xfId="104" applyNumberFormat="1" applyFont="1" applyFill="1" applyBorder="1" applyAlignment="1">
      <alignment horizontal="right" vertical="center"/>
      <protection/>
    </xf>
    <xf numFmtId="165" fontId="2" fillId="46" borderId="21" xfId="104" applyNumberFormat="1" applyFont="1" applyFill="1" applyBorder="1" applyAlignment="1">
      <alignment vertical="center"/>
      <protection/>
    </xf>
    <xf numFmtId="0" fontId="2" fillId="0" borderId="21" xfId="104" applyFont="1" applyFill="1" applyBorder="1" applyAlignment="1">
      <alignment vertical="center" wrapText="1"/>
      <protection/>
    </xf>
    <xf numFmtId="0" fontId="2" fillId="0" borderId="23" xfId="104" applyFont="1" applyFill="1" applyBorder="1" applyAlignment="1">
      <alignment horizontal="left" vertical="center" wrapText="1"/>
      <protection/>
    </xf>
    <xf numFmtId="0" fontId="1" fillId="0" borderId="23" xfId="104" applyFont="1" applyFill="1" applyBorder="1" applyAlignment="1">
      <alignment horizontal="left" vertical="center" wrapText="1"/>
      <protection/>
    </xf>
    <xf numFmtId="3" fontId="1" fillId="46" borderId="21" xfId="104" applyNumberFormat="1" applyFont="1" applyFill="1" applyBorder="1" applyAlignment="1">
      <alignment vertical="center"/>
      <protection/>
    </xf>
    <xf numFmtId="0" fontId="1" fillId="52" borderId="21" xfId="104" applyFont="1" applyFill="1" applyBorder="1" applyAlignment="1">
      <alignment horizontal="left" vertical="center" wrapText="1" indent="1"/>
      <protection/>
    </xf>
    <xf numFmtId="3" fontId="2" fillId="46" borderId="24" xfId="104" applyNumberFormat="1" applyFont="1" applyFill="1" applyBorder="1" applyAlignment="1">
      <alignment horizontal="right" vertical="center"/>
      <protection/>
    </xf>
    <xf numFmtId="0" fontId="2" fillId="49" borderId="21" xfId="104" applyFont="1" applyFill="1" applyBorder="1" applyAlignment="1">
      <alignment horizontal="center" vertical="center" wrapText="1"/>
      <protection/>
    </xf>
    <xf numFmtId="3" fontId="24" fillId="46" borderId="21" xfId="66" applyNumberFormat="1" applyFont="1" applyFill="1" applyBorder="1" applyAlignment="1">
      <alignment horizontal="right" vertical="center" shrinkToFit="1"/>
    </xf>
    <xf numFmtId="3" fontId="24" fillId="49" borderId="21" xfId="66" applyNumberFormat="1" applyFont="1" applyFill="1" applyBorder="1" applyAlignment="1">
      <alignment horizontal="right" vertical="center" shrinkToFit="1"/>
    </xf>
    <xf numFmtId="3" fontId="25" fillId="46" borderId="21" xfId="66" applyNumberFormat="1" applyFont="1" applyFill="1" applyBorder="1" applyAlignment="1">
      <alignment horizontal="right" vertical="center" shrinkToFit="1"/>
    </xf>
    <xf numFmtId="0" fontId="22" fillId="0" borderId="0" xfId="101" applyFont="1" applyFill="1" applyAlignment="1">
      <alignment vertical="center"/>
      <protection/>
    </xf>
    <xf numFmtId="0" fontId="22" fillId="0" borderId="0" xfId="101" applyFont="1" applyFill="1" applyBorder="1" applyAlignment="1">
      <alignment vertical="center"/>
      <protection/>
    </xf>
    <xf numFmtId="173" fontId="10" fillId="49" borderId="21" xfId="87" applyNumberFormat="1" applyFont="1" applyFill="1" applyBorder="1" applyAlignment="1">
      <alignment horizontal="center" vertical="center" shrinkToFit="1"/>
    </xf>
    <xf numFmtId="0" fontId="22" fillId="0" borderId="0" xfId="101" applyFont="1" applyFill="1" applyAlignment="1">
      <alignment vertical="center" wrapText="1"/>
      <protection/>
    </xf>
    <xf numFmtId="0" fontId="50" fillId="0" borderId="0" xfId="101" applyFont="1" applyFill="1" applyAlignment="1">
      <alignment horizontal="right" vertical="center"/>
      <protection/>
    </xf>
    <xf numFmtId="0" fontId="51" fillId="0" borderId="0" xfId="101" applyFont="1" applyFill="1" applyAlignment="1">
      <alignment vertical="center"/>
      <protection/>
    </xf>
    <xf numFmtId="49" fontId="50" fillId="0" borderId="0" xfId="101" applyNumberFormat="1" applyFont="1" applyFill="1" applyAlignment="1">
      <alignment horizontal="right" vertical="center"/>
      <protection/>
    </xf>
    <xf numFmtId="173" fontId="52" fillId="0" borderId="21" xfId="87" applyNumberFormat="1" applyFont="1" applyFill="1" applyBorder="1" applyAlignment="1">
      <alignment horizontal="center" vertical="center" shrinkToFit="1"/>
    </xf>
    <xf numFmtId="0" fontId="1" fillId="0" borderId="0" xfId="101" applyFont="1" applyFill="1" applyAlignment="1">
      <alignment horizontal="right" vertical="center" wrapText="1"/>
      <protection/>
    </xf>
    <xf numFmtId="0" fontId="50" fillId="0" borderId="0" xfId="101" applyFont="1" applyFill="1" applyAlignment="1">
      <alignment vertical="center"/>
      <protection/>
    </xf>
    <xf numFmtId="3" fontId="1" fillId="0" borderId="21" xfId="101" applyNumberFormat="1" applyFont="1" applyFill="1" applyBorder="1" applyAlignment="1">
      <alignment vertical="center" wrapText="1"/>
      <protection/>
    </xf>
    <xf numFmtId="3" fontId="2" fillId="46" borderId="21" xfId="104" applyNumberFormat="1" applyFont="1" applyFill="1" applyBorder="1" applyAlignment="1">
      <alignment vertical="center"/>
      <protection/>
    </xf>
    <xf numFmtId="166" fontId="21" fillId="0" borderId="21" xfId="15" applyNumberFormat="1" applyFont="1" applyFill="1" applyBorder="1" applyAlignment="1">
      <alignment vertical="center"/>
      <protection/>
    </xf>
    <xf numFmtId="0" fontId="3" fillId="0" borderId="21" xfId="15" applyFont="1" applyFill="1" applyBorder="1" applyAlignment="1">
      <alignment vertical="center"/>
      <protection/>
    </xf>
    <xf numFmtId="49" fontId="22" fillId="0" borderId="21" xfId="15" applyNumberFormat="1" applyFont="1" applyFill="1" applyBorder="1" applyAlignment="1">
      <alignment horizontal="left" vertical="center" wrapText="1"/>
      <protection/>
    </xf>
    <xf numFmtId="0" fontId="44" fillId="0" borderId="21" xfId="15" applyFont="1" applyFill="1" applyBorder="1" applyAlignment="1">
      <alignment vertical="center"/>
      <protection/>
    </xf>
    <xf numFmtId="0" fontId="3" fillId="0" borderId="21" xfId="105" applyFont="1" applyFill="1" applyBorder="1" applyAlignment="1">
      <alignment vertical="center"/>
      <protection/>
    </xf>
    <xf numFmtId="0" fontId="1" fillId="0" borderId="0" xfId="101" applyFont="1" applyFill="1" applyAlignment="1">
      <alignment horizontal="center" vertical="center"/>
      <protection/>
    </xf>
    <xf numFmtId="3" fontId="21" fillId="0" borderId="21" xfId="105" applyNumberFormat="1" applyFont="1" applyFill="1" applyBorder="1" applyAlignment="1">
      <alignment vertical="center" shrinkToFit="1"/>
      <protection/>
    </xf>
    <xf numFmtId="0" fontId="0" fillId="0" borderId="0" xfId="0" applyAlignment="1">
      <alignment vertical="center" wrapText="1"/>
    </xf>
    <xf numFmtId="0" fontId="53" fillId="0" borderId="21" xfId="0" applyFont="1" applyBorder="1" applyAlignment="1">
      <alignment horizontal="center" vertical="center" wrapText="1"/>
    </xf>
    <xf numFmtId="164" fontId="8" fillId="46" borderId="21" xfId="0" applyNumberFormat="1" applyFont="1" applyFill="1" applyBorder="1" applyAlignment="1">
      <alignment horizontal="center" vertical="center"/>
    </xf>
    <xf numFmtId="3" fontId="1" fillId="49" borderId="22" xfId="15" applyNumberFormat="1" applyFont="1" applyFill="1" applyBorder="1" applyAlignment="1" applyProtection="1">
      <alignment vertical="center" shrinkToFit="1"/>
      <protection hidden="1"/>
    </xf>
    <xf numFmtId="3" fontId="1" fillId="49" borderId="32" xfId="15" applyNumberFormat="1" applyFont="1" applyFill="1" applyBorder="1" applyAlignment="1" applyProtection="1">
      <alignment vertical="center" shrinkToFit="1"/>
      <protection hidden="1"/>
    </xf>
    <xf numFmtId="0" fontId="1" fillId="49" borderId="21" xfId="94" applyFont="1" applyFill="1" applyBorder="1" applyAlignment="1">
      <alignment vertical="center"/>
      <protection/>
    </xf>
    <xf numFmtId="0" fontId="1" fillId="46" borderId="21" xfId="94" applyFont="1" applyFill="1" applyBorder="1" applyAlignment="1">
      <alignment vertical="center"/>
      <protection/>
    </xf>
    <xf numFmtId="0" fontId="3" fillId="0" borderId="0" xfId="0" applyFont="1" applyFill="1" applyBorder="1" applyAlignment="1">
      <alignment horizontal="center" vertical="center" wrapText="1"/>
    </xf>
    <xf numFmtId="3" fontId="1" fillId="0" borderId="0" xfId="100" applyNumberFormat="1" applyFont="1" applyFill="1" applyBorder="1" applyAlignment="1">
      <alignment vertical="center"/>
      <protection/>
    </xf>
    <xf numFmtId="0" fontId="1" fillId="0" borderId="0" xfId="100" applyFont="1" applyFill="1" applyBorder="1" applyAlignment="1">
      <alignment horizontal="center" vertical="center"/>
      <protection/>
    </xf>
    <xf numFmtId="0" fontId="1" fillId="0" borderId="0" xfId="100" applyFont="1" applyFill="1" applyBorder="1" applyAlignment="1">
      <alignment vertical="center"/>
      <protection/>
    </xf>
    <xf numFmtId="0" fontId="2" fillId="49" borderId="23" xfId="98" applyFont="1" applyFill="1" applyBorder="1" applyAlignment="1" applyProtection="1">
      <alignment vertical="center" wrapText="1"/>
      <protection hidden="1"/>
    </xf>
    <xf numFmtId="0" fontId="1" fillId="49" borderId="21" xfId="104" applyFont="1" applyFill="1" applyBorder="1" applyAlignment="1">
      <alignment horizontal="left" vertical="center" wrapText="1" indent="1"/>
      <protection/>
    </xf>
    <xf numFmtId="0" fontId="2" fillId="49" borderId="21" xfId="104" applyFont="1" applyFill="1" applyBorder="1" applyAlignment="1">
      <alignment vertical="center" wrapText="1"/>
      <protection/>
    </xf>
    <xf numFmtId="0" fontId="2" fillId="11" borderId="21" xfId="104" applyFont="1" applyFill="1" applyBorder="1" applyAlignment="1">
      <alignment vertical="center" wrapText="1"/>
      <protection/>
    </xf>
    <xf numFmtId="3" fontId="1" fillId="46" borderId="21" xfId="104" applyNumberFormat="1" applyFont="1" applyFill="1" applyBorder="1" applyAlignment="1">
      <alignment vertical="center" shrinkToFit="1"/>
      <protection/>
    </xf>
    <xf numFmtId="3" fontId="22" fillId="49" borderId="21" xfId="105" applyNumberFormat="1" applyFont="1" applyFill="1" applyBorder="1" applyAlignment="1">
      <alignment horizontal="right" vertical="center" shrinkToFit="1"/>
      <protection/>
    </xf>
    <xf numFmtId="3" fontId="22" fillId="0" borderId="21" xfId="105" applyNumberFormat="1" applyFont="1" applyFill="1" applyBorder="1" applyAlignment="1">
      <alignment vertical="center" shrinkToFit="1"/>
      <protection/>
    </xf>
    <xf numFmtId="0" fontId="1" fillId="49" borderId="21" xfId="104" applyFont="1" applyFill="1" applyBorder="1">
      <alignment/>
      <protection/>
    </xf>
    <xf numFmtId="0" fontId="9" fillId="0" borderId="21" xfId="104" applyFont="1" applyFill="1" applyBorder="1" applyAlignment="1">
      <alignment horizontal="left" vertical="center" wrapText="1"/>
      <protection/>
    </xf>
    <xf numFmtId="0" fontId="1" fillId="0" borderId="0" xfId="0" applyFont="1" applyAlignment="1">
      <alignment vertical="center"/>
    </xf>
    <xf numFmtId="0" fontId="2" fillId="51" borderId="21" xfId="102" applyFont="1" applyFill="1" applyBorder="1" applyAlignment="1">
      <alignment horizontal="center" vertical="center"/>
      <protection/>
    </xf>
    <xf numFmtId="0" fontId="2" fillId="51" borderId="21" xfId="102" applyFont="1" applyFill="1" applyBorder="1" applyAlignment="1">
      <alignment horizontal="center" vertical="center" wrapText="1"/>
      <protection/>
    </xf>
    <xf numFmtId="49" fontId="21" fillId="51" borderId="21" xfId="102" applyNumberFormat="1" applyFont="1" applyFill="1" applyBorder="1" applyAlignment="1">
      <alignment horizontal="center" vertical="center" wrapText="1"/>
      <protection/>
    </xf>
    <xf numFmtId="0" fontId="2" fillId="51" borderId="21" xfId="0" applyFont="1" applyFill="1" applyBorder="1" applyAlignment="1">
      <alignment horizontal="center" vertical="center" wrapText="1"/>
    </xf>
    <xf numFmtId="0" fontId="2" fillId="51" borderId="21" xfId="102" applyFont="1" applyFill="1" applyBorder="1" applyAlignment="1">
      <alignment horizontal="center" vertical="center" wrapText="1" shrinkToFit="1"/>
      <protection/>
    </xf>
    <xf numFmtId="165" fontId="2" fillId="49" borderId="21" xfId="83" applyNumberFormat="1" applyFont="1" applyFill="1" applyBorder="1" applyAlignment="1">
      <alignment horizontal="center" vertical="center"/>
      <protection/>
    </xf>
    <xf numFmtId="165" fontId="2" fillId="46" borderId="21" xfId="102" applyNumberFormat="1" applyFont="1" applyFill="1" applyBorder="1" applyAlignment="1">
      <alignment horizontal="center" vertical="center"/>
      <protection/>
    </xf>
    <xf numFmtId="0" fontId="1" fillId="51" borderId="21" xfId="102" applyFont="1" applyFill="1" applyBorder="1" applyAlignment="1">
      <alignment horizontal="center" vertical="center"/>
      <protection/>
    </xf>
    <xf numFmtId="173" fontId="1" fillId="49" borderId="21" xfId="86" applyNumberFormat="1" applyFont="1" applyFill="1" applyBorder="1" applyAlignment="1">
      <alignment horizontal="center" vertical="center" shrinkToFit="1"/>
    </xf>
    <xf numFmtId="174" fontId="1" fillId="49" borderId="21" xfId="83" applyNumberFormat="1" applyFont="1" applyFill="1" applyBorder="1" applyAlignment="1">
      <alignment horizontal="center" vertical="center" shrinkToFit="1"/>
      <protection/>
    </xf>
    <xf numFmtId="0" fontId="1" fillId="51" borderId="21" xfId="0" applyFont="1" applyFill="1" applyBorder="1" applyAlignment="1">
      <alignment horizontal="center" vertical="center"/>
    </xf>
    <xf numFmtId="3" fontId="1" fillId="46" borderId="21" xfId="0" applyNumberFormat="1" applyFont="1" applyFill="1" applyBorder="1" applyAlignment="1">
      <alignment horizontal="center" vertical="center"/>
    </xf>
    <xf numFmtId="0" fontId="2" fillId="51" borderId="21" xfId="102" applyFont="1" applyFill="1" applyBorder="1" applyAlignment="1">
      <alignment horizontal="left" vertical="center" wrapText="1"/>
      <protection/>
    </xf>
    <xf numFmtId="10" fontId="1" fillId="0" borderId="0" xfId="0" applyNumberFormat="1" applyFont="1" applyAlignment="1">
      <alignment vertical="center"/>
    </xf>
    <xf numFmtId="174" fontId="2" fillId="0" borderId="40" xfId="83" applyNumberFormat="1" applyFont="1" applyFill="1" applyBorder="1" applyAlignment="1">
      <alignment horizontal="center" vertical="center" shrinkToFit="1"/>
      <protection/>
    </xf>
    <xf numFmtId="3" fontId="2" fillId="46" borderId="21" xfId="0" applyNumberFormat="1" applyFont="1" applyFill="1" applyBorder="1" applyAlignment="1">
      <alignment horizontal="center" vertical="center"/>
    </xf>
    <xf numFmtId="174" fontId="2" fillId="0" borderId="0" xfId="83" applyNumberFormat="1" applyFont="1" applyFill="1" applyBorder="1" applyAlignment="1">
      <alignment horizontal="center" vertical="center" shrinkToFit="1"/>
      <protection/>
    </xf>
    <xf numFmtId="49" fontId="22" fillId="51" borderId="21" xfId="95" applyNumberFormat="1" applyFont="1" applyFill="1" applyBorder="1" applyAlignment="1">
      <alignment horizontal="center" vertical="center" wrapText="1"/>
      <protection/>
    </xf>
    <xf numFmtId="0" fontId="1" fillId="51" borderId="21" xfId="0" applyFont="1" applyFill="1" applyBorder="1" applyAlignment="1">
      <alignment horizontal="center" vertical="center" wrapText="1"/>
    </xf>
    <xf numFmtId="165" fontId="1" fillId="51" borderId="21" xfId="95" applyNumberFormat="1" applyFont="1" applyFill="1" applyBorder="1" applyAlignment="1">
      <alignment horizontal="center" vertical="center" wrapText="1"/>
      <protection/>
    </xf>
    <xf numFmtId="0" fontId="1" fillId="0" borderId="0" xfId="0" applyFont="1" applyFill="1" applyBorder="1" applyAlignment="1">
      <alignment vertical="center" wrapText="1"/>
    </xf>
    <xf numFmtId="0" fontId="1" fillId="51" borderId="21" xfId="95" applyFont="1" applyFill="1" applyBorder="1" applyAlignment="1">
      <alignment horizontal="center" vertical="center" wrapText="1"/>
      <protection/>
    </xf>
    <xf numFmtId="10" fontId="1" fillId="49" borderId="21" xfId="0" applyNumberFormat="1" applyFont="1" applyFill="1" applyBorder="1" applyAlignment="1">
      <alignment horizontal="center" vertical="center"/>
    </xf>
    <xf numFmtId="0" fontId="1" fillId="0" borderId="0" xfId="0" applyFont="1" applyBorder="1" applyAlignment="1">
      <alignment vertical="center"/>
    </xf>
    <xf numFmtId="0" fontId="21" fillId="51" borderId="21" xfId="83" applyFont="1" applyFill="1" applyBorder="1" applyAlignment="1">
      <alignment horizontal="center" vertical="center" wrapText="1"/>
      <protection/>
    </xf>
    <xf numFmtId="3" fontId="21" fillId="46" borderId="21" xfId="83" applyNumberFormat="1" applyFont="1" applyFill="1" applyBorder="1" applyAlignment="1">
      <alignment horizontal="center" vertical="center"/>
      <protection/>
    </xf>
    <xf numFmtId="0" fontId="1" fillId="51" borderId="21" xfId="0" applyFont="1" applyFill="1" applyBorder="1" applyAlignment="1">
      <alignment vertical="center"/>
    </xf>
    <xf numFmtId="0" fontId="2" fillId="49" borderId="21" xfId="0" applyFont="1" applyFill="1" applyBorder="1" applyAlignment="1">
      <alignment vertical="center" wrapText="1"/>
    </xf>
    <xf numFmtId="0" fontId="2" fillId="49" borderId="22" xfId="0" applyFont="1" applyFill="1" applyBorder="1" applyAlignment="1">
      <alignment vertical="center" wrapText="1"/>
    </xf>
    <xf numFmtId="0" fontId="2" fillId="51" borderId="21" xfId="0" applyFont="1" applyFill="1" applyBorder="1" applyAlignment="1">
      <alignment horizontal="center" vertical="center"/>
    </xf>
    <xf numFmtId="3" fontId="1" fillId="46" borderId="22" xfId="0" applyNumberFormat="1" applyFont="1" applyFill="1" applyBorder="1" applyAlignment="1">
      <alignment horizontal="center" vertical="center"/>
    </xf>
    <xf numFmtId="175" fontId="1" fillId="46" borderId="21" xfId="0" applyNumberFormat="1" applyFont="1" applyFill="1" applyBorder="1" applyAlignment="1">
      <alignment horizontal="center" vertical="center"/>
    </xf>
    <xf numFmtId="49" fontId="2" fillId="51" borderId="21" xfId="103" applyNumberFormat="1" applyFont="1" applyFill="1" applyBorder="1" applyAlignment="1">
      <alignment horizontal="center" vertical="center" wrapText="1"/>
      <protection/>
    </xf>
    <xf numFmtId="49" fontId="1" fillId="51" borderId="23" xfId="103" applyNumberFormat="1" applyFont="1" applyFill="1" applyBorder="1" applyAlignment="1">
      <alignment horizontal="left" vertical="center" wrapText="1"/>
      <protection/>
    </xf>
    <xf numFmtId="4" fontId="24" fillId="49" borderId="21" xfId="66" applyNumberFormat="1" applyFont="1" applyFill="1" applyBorder="1" applyAlignment="1">
      <alignment horizontal="right" vertical="center" shrinkToFit="1"/>
    </xf>
    <xf numFmtId="49" fontId="1" fillId="51" borderId="21" xfId="103" applyNumberFormat="1" applyFont="1" applyFill="1" applyBorder="1" applyAlignment="1">
      <alignment vertical="center" wrapText="1"/>
      <protection/>
    </xf>
    <xf numFmtId="49" fontId="23" fillId="51" borderId="21" xfId="103" applyNumberFormat="1" applyFont="1" applyFill="1" applyBorder="1" applyAlignment="1">
      <alignment horizontal="center" vertical="center" wrapText="1"/>
      <protection/>
    </xf>
    <xf numFmtId="3" fontId="25" fillId="46" borderId="21" xfId="66" applyNumberFormat="1" applyFont="1" applyFill="1" applyBorder="1" applyAlignment="1">
      <alignment horizontal="center" vertical="center" shrinkToFit="1"/>
    </xf>
    <xf numFmtId="1" fontId="1" fillId="49" borderId="21" xfId="86" applyNumberFormat="1" applyFont="1" applyFill="1" applyBorder="1" applyAlignment="1">
      <alignment horizontal="center" vertical="center" shrinkToFit="1"/>
    </xf>
    <xf numFmtId="173" fontId="2" fillId="46" borderId="21" xfId="102" applyNumberFormat="1" applyFont="1" applyFill="1" applyBorder="1" applyAlignment="1">
      <alignment horizontal="center" vertical="center"/>
      <protection/>
    </xf>
    <xf numFmtId="0" fontId="2" fillId="51" borderId="30" xfId="0" applyFont="1" applyFill="1" applyBorder="1" applyAlignment="1">
      <alignment horizontal="center" vertical="center" wrapText="1"/>
    </xf>
    <xf numFmtId="0" fontId="2"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2" fillId="0" borderId="0" xfId="103" applyFont="1" applyAlignment="1">
      <alignment vertical="center"/>
      <protection/>
    </xf>
    <xf numFmtId="49" fontId="1" fillId="51" borderId="21" xfId="103" applyNumberFormat="1" applyFont="1" applyFill="1" applyBorder="1" applyAlignment="1">
      <alignment horizontal="left" vertical="center" wrapText="1"/>
      <protection/>
    </xf>
    <xf numFmtId="4" fontId="2" fillId="46" borderId="21" xfId="104" applyNumberFormat="1" applyFont="1" applyFill="1" applyBorder="1" applyAlignment="1">
      <alignment horizontal="right" vertical="center"/>
      <protection/>
    </xf>
    <xf numFmtId="49" fontId="1" fillId="0" borderId="21" xfId="103" applyNumberFormat="1" applyFont="1" applyFill="1" applyBorder="1" applyAlignment="1">
      <alignment horizontal="left" vertical="center" wrapText="1" indent="1"/>
      <protection/>
    </xf>
    <xf numFmtId="4" fontId="1" fillId="46" borderId="21" xfId="104" applyNumberFormat="1" applyFont="1" applyFill="1" applyBorder="1" applyAlignment="1">
      <alignment vertical="center"/>
      <protection/>
    </xf>
    <xf numFmtId="3" fontId="1" fillId="49" borderId="24" xfId="104" applyNumberFormat="1" applyFont="1" applyFill="1" applyBorder="1" applyAlignment="1">
      <alignment horizontal="right" vertical="center"/>
      <protection/>
    </xf>
    <xf numFmtId="171" fontId="2" fillId="46" borderId="21" xfId="104" applyNumberFormat="1" applyFont="1" applyFill="1" applyBorder="1" applyAlignment="1">
      <alignment horizontal="right" vertical="center"/>
      <protection/>
    </xf>
    <xf numFmtId="164" fontId="44" fillId="46" borderId="21" xfId="105" applyNumberFormat="1" applyFont="1" applyFill="1" applyBorder="1" applyAlignment="1">
      <alignment vertical="center"/>
      <protection/>
    </xf>
    <xf numFmtId="0" fontId="2" fillId="51" borderId="22" xfId="0" applyFont="1" applyFill="1" applyBorder="1" applyAlignment="1">
      <alignment horizontal="center" vertical="center" wrapText="1"/>
    </xf>
    <xf numFmtId="165" fontId="2" fillId="49" borderId="21" xfId="104" applyNumberFormat="1" applyFont="1" applyFill="1" applyBorder="1" applyAlignment="1">
      <alignment vertical="center" shrinkToFit="1"/>
      <protection/>
    </xf>
    <xf numFmtId="0" fontId="1" fillId="51" borderId="0" xfId="0" applyFont="1" applyFill="1" applyAlignment="1">
      <alignment vertical="center"/>
    </xf>
    <xf numFmtId="0" fontId="44" fillId="51" borderId="21" xfId="0" applyFont="1" applyFill="1" applyBorder="1" applyAlignment="1">
      <alignment horizontal="center" vertical="center" wrapText="1"/>
    </xf>
    <xf numFmtId="0" fontId="0" fillId="0" borderId="0" xfId="0" applyAlignment="1">
      <alignment horizontal="center" vertical="top" wrapText="1"/>
    </xf>
    <xf numFmtId="0" fontId="11" fillId="0" borderId="0" xfId="0" applyFont="1" applyAlignment="1">
      <alignment vertical="center"/>
    </xf>
    <xf numFmtId="0" fontId="1" fillId="50" borderId="21" xfId="0" applyFont="1" applyFill="1" applyBorder="1" applyAlignment="1">
      <alignment horizontal="center" vertical="center" wrapText="1"/>
    </xf>
    <xf numFmtId="4" fontId="12" fillId="50" borderId="38" xfId="0" applyNumberFormat="1" applyFont="1" applyFill="1" applyBorder="1" applyAlignment="1">
      <alignment horizontal="right" vertical="center" wrapText="1"/>
    </xf>
    <xf numFmtId="4" fontId="12" fillId="50" borderId="23" xfId="0" applyNumberFormat="1" applyFont="1" applyFill="1" applyBorder="1" applyAlignment="1">
      <alignment horizontal="right" vertical="center" wrapText="1"/>
    </xf>
    <xf numFmtId="4" fontId="11" fillId="50" borderId="23" xfId="0" applyNumberFormat="1" applyFont="1" applyFill="1" applyBorder="1" applyAlignment="1">
      <alignment horizontal="right" vertical="center" wrapText="1"/>
    </xf>
    <xf numFmtId="4" fontId="2" fillId="46" borderId="23" xfId="0" applyNumberFormat="1" applyFont="1" applyFill="1" applyBorder="1" applyAlignment="1">
      <alignment horizontal="right" vertical="center" wrapText="1"/>
    </xf>
    <xf numFmtId="4" fontId="1" fillId="50" borderId="23" xfId="0" applyNumberFormat="1" applyFont="1" applyFill="1" applyBorder="1" applyAlignment="1">
      <alignment horizontal="right" vertical="center" wrapText="1"/>
    </xf>
    <xf numFmtId="4" fontId="1" fillId="46" borderId="23" xfId="0" applyNumberFormat="1" applyFont="1" applyFill="1" applyBorder="1" applyAlignment="1">
      <alignment horizontal="right" vertical="center" wrapText="1"/>
    </xf>
    <xf numFmtId="4" fontId="2" fillId="50" borderId="38" xfId="0" applyNumberFormat="1" applyFont="1" applyFill="1" applyBorder="1" applyAlignment="1">
      <alignment horizontal="right" vertical="center" wrapText="1"/>
    </xf>
    <xf numFmtId="4" fontId="2" fillId="50" borderId="23" xfId="0" applyNumberFormat="1" applyFont="1" applyFill="1" applyBorder="1" applyAlignment="1">
      <alignment horizontal="right" vertical="center" wrapText="1"/>
    </xf>
    <xf numFmtId="4" fontId="2" fillId="49" borderId="41" xfId="0" applyNumberFormat="1" applyFont="1" applyFill="1" applyBorder="1" applyAlignment="1">
      <alignment horizontal="right" vertical="center" wrapText="1"/>
    </xf>
    <xf numFmtId="4" fontId="1" fillId="49" borderId="41" xfId="0" applyNumberFormat="1" applyFont="1" applyFill="1" applyBorder="1" applyAlignment="1">
      <alignment horizontal="right" vertical="center" wrapText="1"/>
    </xf>
    <xf numFmtId="4" fontId="2" fillId="46" borderId="41" xfId="0" applyNumberFormat="1" applyFont="1" applyFill="1" applyBorder="1" applyAlignment="1">
      <alignment horizontal="right" vertical="center" wrapText="1"/>
    </xf>
    <xf numFmtId="4" fontId="1" fillId="46" borderId="41" xfId="0" applyNumberFormat="1" applyFont="1" applyFill="1" applyBorder="1" applyAlignment="1">
      <alignment horizontal="right" vertical="center" wrapText="1"/>
    </xf>
    <xf numFmtId="4" fontId="2" fillId="0" borderId="42" xfId="0" applyNumberFormat="1" applyFont="1" applyFill="1" applyBorder="1" applyAlignment="1">
      <alignment horizontal="right" vertical="center" wrapText="1"/>
    </xf>
    <xf numFmtId="4" fontId="2" fillId="49" borderId="43" xfId="0" applyNumberFormat="1" applyFont="1" applyFill="1" applyBorder="1" applyAlignment="1">
      <alignment horizontal="right" vertical="center" wrapText="1"/>
    </xf>
    <xf numFmtId="4" fontId="1" fillId="0" borderId="42" xfId="0" applyNumberFormat="1" applyFont="1" applyFill="1" applyBorder="1" applyAlignment="1">
      <alignment horizontal="right" vertical="center" wrapText="1"/>
    </xf>
    <xf numFmtId="0" fontId="1" fillId="49" borderId="41" xfId="0" applyFont="1" applyFill="1" applyBorder="1" applyAlignment="1">
      <alignment horizontal="center" vertical="center" wrapText="1"/>
    </xf>
    <xf numFmtId="0" fontId="1" fillId="50" borderId="23" xfId="0" applyFont="1" applyFill="1" applyBorder="1" applyAlignment="1">
      <alignment horizontal="center" vertical="center" wrapText="1"/>
    </xf>
    <xf numFmtId="0" fontId="1" fillId="51" borderId="22" xfId="0" applyFont="1" applyFill="1" applyBorder="1" applyAlignment="1">
      <alignment horizontal="left" vertical="center" wrapText="1"/>
    </xf>
    <xf numFmtId="0" fontId="1" fillId="51" borderId="21" xfId="0" applyFont="1" applyFill="1" applyBorder="1" applyAlignment="1">
      <alignment horizontal="left" vertical="center" wrapText="1"/>
    </xf>
    <xf numFmtId="0" fontId="2" fillId="51" borderId="21" xfId="0" applyFont="1" applyFill="1" applyBorder="1" applyAlignment="1">
      <alignment horizontal="left" vertical="center" wrapText="1"/>
    </xf>
    <xf numFmtId="0" fontId="3" fillId="51" borderId="21" xfId="0" applyFont="1" applyFill="1" applyBorder="1" applyAlignment="1">
      <alignment vertical="center" wrapText="1"/>
    </xf>
    <xf numFmtId="0" fontId="2" fillId="51" borderId="21" xfId="0" applyFont="1" applyFill="1" applyBorder="1" applyAlignment="1">
      <alignment vertical="center"/>
    </xf>
    <xf numFmtId="0" fontId="2" fillId="51" borderId="21" xfId="0" applyFont="1" applyFill="1" applyBorder="1" applyAlignment="1">
      <alignment vertical="center" wrapText="1"/>
    </xf>
    <xf numFmtId="0" fontId="1" fillId="51" borderId="21" xfId="0" applyFont="1" applyFill="1" applyBorder="1" applyAlignment="1">
      <alignment vertical="center" wrapText="1"/>
    </xf>
    <xf numFmtId="0" fontId="3" fillId="51" borderId="21" xfId="0" applyFont="1" applyFill="1" applyBorder="1" applyAlignment="1">
      <alignment horizontal="center" vertical="center" wrapText="1"/>
    </xf>
    <xf numFmtId="49" fontId="1" fillId="51" borderId="21" xfId="103" applyNumberFormat="1" applyFont="1" applyFill="1" applyBorder="1" applyAlignment="1">
      <alignment horizontal="center" vertical="center" wrapText="1"/>
      <protection/>
    </xf>
    <xf numFmtId="0" fontId="2" fillId="51" borderId="23" xfId="0" applyFont="1" applyFill="1" applyBorder="1" applyAlignment="1">
      <alignment horizontal="left" vertical="center" wrapText="1"/>
    </xf>
    <xf numFmtId="0" fontId="1" fillId="51" borderId="23" xfId="0" applyFont="1" applyFill="1" applyBorder="1" applyAlignment="1">
      <alignment horizontal="center" vertical="center" wrapText="1"/>
    </xf>
    <xf numFmtId="0" fontId="2" fillId="51" borderId="23" xfId="0" applyFont="1" applyFill="1" applyBorder="1" applyAlignment="1">
      <alignment horizontal="center" vertical="center" wrapText="1"/>
    </xf>
    <xf numFmtId="4" fontId="2" fillId="51" borderId="29" xfId="0" applyNumberFormat="1" applyFont="1" applyFill="1" applyBorder="1" applyAlignment="1">
      <alignment horizontal="left" vertical="center"/>
    </xf>
    <xf numFmtId="4" fontId="1" fillId="51" borderId="29" xfId="0" applyNumberFormat="1" applyFont="1" applyFill="1" applyBorder="1" applyAlignment="1">
      <alignment horizontal="center" vertical="center" wrapText="1"/>
    </xf>
    <xf numFmtId="4" fontId="1" fillId="51" borderId="29" xfId="0" applyNumberFormat="1" applyFont="1" applyFill="1" applyBorder="1" applyAlignment="1">
      <alignment horizontal="right" vertical="center" wrapText="1"/>
    </xf>
    <xf numFmtId="4" fontId="1" fillId="51" borderId="21" xfId="0" applyNumberFormat="1" applyFont="1" applyFill="1" applyBorder="1" applyAlignment="1">
      <alignment horizontal="center" vertical="center" wrapText="1"/>
    </xf>
    <xf numFmtId="4" fontId="1" fillId="51" borderId="30" xfId="0" applyNumberFormat="1" applyFont="1" applyFill="1" applyBorder="1" applyAlignment="1">
      <alignment horizontal="center" vertical="center" wrapText="1"/>
    </xf>
    <xf numFmtId="0" fontId="49" fillId="51" borderId="21" xfId="0" applyFont="1" applyFill="1" applyBorder="1" applyAlignment="1">
      <alignment horizontal="left" vertical="center" wrapText="1"/>
    </xf>
    <xf numFmtId="4" fontId="2" fillId="51" borderId="29" xfId="0" applyNumberFormat="1" applyFont="1" applyFill="1" applyBorder="1" applyAlignment="1">
      <alignment horizontal="center" vertical="center" wrapText="1"/>
    </xf>
    <xf numFmtId="0" fontId="1" fillId="51" borderId="23" xfId="0" applyFont="1" applyFill="1" applyBorder="1" applyAlignment="1">
      <alignment horizontal="left" vertical="center" wrapText="1"/>
    </xf>
    <xf numFmtId="0" fontId="49" fillId="51" borderId="23" xfId="0" applyFont="1" applyFill="1" applyBorder="1" applyAlignment="1">
      <alignment horizontal="left" vertical="center" wrapText="1"/>
    </xf>
    <xf numFmtId="0" fontId="0" fillId="0" borderId="0" xfId="0" applyFill="1" applyAlignment="1">
      <alignment vertical="center" wrapText="1"/>
    </xf>
    <xf numFmtId="0" fontId="2" fillId="48" borderId="21" xfId="0" applyFont="1" applyFill="1" applyBorder="1" applyAlignment="1">
      <alignment horizontal="center" vertical="center" wrapText="1"/>
    </xf>
    <xf numFmtId="0" fontId="62" fillId="49" borderId="21" xfId="97" applyFont="1" applyFill="1" applyBorder="1" applyAlignment="1">
      <alignment horizontal="center" vertical="center" wrapText="1"/>
      <protection/>
    </xf>
    <xf numFmtId="0" fontId="63" fillId="0" borderId="21" xfId="99" applyFont="1" applyBorder="1" applyAlignment="1">
      <alignment vertical="center"/>
      <protection/>
    </xf>
    <xf numFmtId="3" fontId="63" fillId="54" borderId="21" xfId="99" applyNumberFormat="1" applyFont="1" applyFill="1" applyBorder="1" applyAlignment="1">
      <alignment horizontal="right" vertical="center" shrinkToFit="1"/>
      <protection/>
    </xf>
    <xf numFmtId="4" fontId="63" fillId="46" borderId="21" xfId="99" applyNumberFormat="1" applyFont="1" applyFill="1" applyBorder="1" applyAlignment="1">
      <alignment horizontal="right" vertical="center" shrinkToFit="1"/>
      <protection/>
    </xf>
    <xf numFmtId="3" fontId="63" fillId="46" borderId="21" xfId="99" applyNumberFormat="1" applyFont="1" applyFill="1" applyBorder="1" applyAlignment="1">
      <alignment horizontal="right" vertical="center" shrinkToFit="1"/>
      <protection/>
    </xf>
    <xf numFmtId="3" fontId="1" fillId="49" borderId="21" xfId="99" applyNumberFormat="1" applyFont="1" applyFill="1" applyBorder="1" applyAlignment="1">
      <alignment horizontal="right" vertical="center" shrinkToFit="1"/>
      <protection/>
    </xf>
    <xf numFmtId="4" fontId="1" fillId="46" borderId="21" xfId="99" applyNumberFormat="1" applyFont="1" applyFill="1" applyBorder="1" applyAlignment="1">
      <alignment horizontal="right" vertical="center" shrinkToFit="1"/>
      <protection/>
    </xf>
    <xf numFmtId="3" fontId="1" fillId="46" borderId="21" xfId="99" applyNumberFormat="1" applyFont="1" applyFill="1" applyBorder="1" applyAlignment="1">
      <alignment horizontal="right" vertical="center" shrinkToFit="1"/>
      <protection/>
    </xf>
    <xf numFmtId="4" fontId="1" fillId="46" borderId="31" xfId="99" applyNumberFormat="1" applyFont="1" applyFill="1" applyBorder="1" applyAlignment="1">
      <alignment horizontal="right" vertical="center" shrinkToFit="1"/>
      <protection/>
    </xf>
    <xf numFmtId="4" fontId="2" fillId="46" borderId="21" xfId="99" applyNumberFormat="1" applyFont="1" applyFill="1" applyBorder="1" applyAlignment="1">
      <alignment horizontal="right" vertical="center" shrinkToFit="1"/>
      <protection/>
    </xf>
    <xf numFmtId="9" fontId="2" fillId="46" borderId="21" xfId="99" applyNumberFormat="1" applyFont="1" applyFill="1" applyBorder="1" applyAlignment="1">
      <alignment horizontal="center" vertical="center" shrinkToFit="1"/>
      <protection/>
    </xf>
    <xf numFmtId="9" fontId="45" fillId="46" borderId="21" xfId="0" applyNumberFormat="1" applyFont="1" applyFill="1" applyBorder="1" applyAlignment="1">
      <alignment vertical="center"/>
    </xf>
    <xf numFmtId="0" fontId="1" fillId="0" borderId="21" xfId="94" applyFont="1" applyBorder="1">
      <alignment/>
      <protection/>
    </xf>
    <xf numFmtId="0" fontId="1" fillId="54" borderId="21" xfId="94" applyFont="1" applyFill="1" applyBorder="1">
      <alignment/>
      <protection/>
    </xf>
    <xf numFmtId="165" fontId="1" fillId="54" borderId="21" xfId="104" applyNumberFormat="1" applyFont="1" applyFill="1" applyBorder="1" applyAlignment="1">
      <alignment vertical="center"/>
      <protection/>
    </xf>
    <xf numFmtId="165" fontId="1" fillId="46" borderId="21" xfId="104" applyNumberFormat="1" applyFont="1" applyFill="1" applyBorder="1" applyAlignment="1">
      <alignment horizontal="right" vertical="center"/>
      <protection/>
    </xf>
    <xf numFmtId="165" fontId="2" fillId="46" borderId="21" xfId="104" applyNumberFormat="1" applyFont="1" applyFill="1" applyBorder="1" applyAlignment="1">
      <alignment horizontal="right" vertical="center"/>
      <protection/>
    </xf>
    <xf numFmtId="165" fontId="1" fillId="49" borderId="44" xfId="104" applyNumberFormat="1" applyFont="1" applyFill="1" applyBorder="1" applyAlignment="1">
      <alignment horizontal="center" vertical="center" wrapText="1"/>
      <protection/>
    </xf>
    <xf numFmtId="165" fontId="1" fillId="49" borderId="45" xfId="104" applyNumberFormat="1" applyFont="1" applyFill="1" applyBorder="1" applyAlignment="1">
      <alignment horizontal="center" vertical="center" wrapText="1"/>
      <protection/>
    </xf>
    <xf numFmtId="165" fontId="2" fillId="49" borderId="45" xfId="104" applyNumberFormat="1" applyFont="1" applyFill="1" applyBorder="1" applyAlignment="1">
      <alignment horizontal="center" vertical="center" wrapText="1"/>
      <protection/>
    </xf>
    <xf numFmtId="165" fontId="1" fillId="49" borderId="21" xfId="104" applyNumberFormat="1" applyFont="1" applyFill="1" applyBorder="1" applyAlignment="1">
      <alignment vertical="center"/>
      <protection/>
    </xf>
    <xf numFmtId="165" fontId="2" fillId="49" borderId="44" xfId="104" applyNumberFormat="1" applyFont="1" applyFill="1" applyBorder="1" applyAlignment="1">
      <alignment horizontal="center" vertical="center" wrapText="1"/>
      <protection/>
    </xf>
    <xf numFmtId="0" fontId="1" fillId="0" borderId="21" xfId="104" applyFont="1" applyBorder="1" applyAlignment="1">
      <alignment horizontal="center" vertical="center" wrapText="1"/>
      <protection/>
    </xf>
    <xf numFmtId="3" fontId="2" fillId="46" borderId="21" xfId="98" applyNumberFormat="1" applyFont="1" applyFill="1" applyBorder="1" applyAlignment="1" applyProtection="1">
      <alignment vertical="center"/>
      <protection hidden="1"/>
    </xf>
    <xf numFmtId="165" fontId="1" fillId="53" borderId="22" xfId="104" applyNumberFormat="1" applyFont="1" applyFill="1" applyBorder="1" applyAlignment="1">
      <alignment horizontal="center" vertical="center" shrinkToFit="1"/>
      <protection/>
    </xf>
    <xf numFmtId="0" fontId="2" fillId="49" borderId="22" xfId="99" applyFont="1" applyFill="1" applyBorder="1" applyAlignment="1">
      <alignment vertical="center"/>
      <protection/>
    </xf>
    <xf numFmtId="3" fontId="2" fillId="46" borderId="22" xfId="99" applyNumberFormat="1" applyFont="1" applyFill="1" applyBorder="1" applyAlignment="1">
      <alignment horizontal="right" vertical="center" shrinkToFit="1"/>
      <protection/>
    </xf>
    <xf numFmtId="4" fontId="2" fillId="46" borderId="22" xfId="99" applyNumberFormat="1" applyFont="1" applyFill="1" applyBorder="1" applyAlignment="1">
      <alignment horizontal="right" vertical="center" shrinkToFit="1"/>
      <protection/>
    </xf>
    <xf numFmtId="0" fontId="63" fillId="0" borderId="46" xfId="99" applyFont="1" applyBorder="1" applyAlignment="1">
      <alignment vertical="center"/>
      <protection/>
    </xf>
    <xf numFmtId="3" fontId="63" fillId="54" borderId="46" xfId="99" applyNumberFormat="1" applyFont="1" applyFill="1" applyBorder="1" applyAlignment="1">
      <alignment horizontal="right" vertical="center" shrinkToFit="1"/>
      <protection/>
    </xf>
    <xf numFmtId="3" fontId="1" fillId="49" borderId="46" xfId="99" applyNumberFormat="1" applyFont="1" applyFill="1" applyBorder="1" applyAlignment="1">
      <alignment horizontal="center" vertical="center" shrinkToFit="1"/>
      <protection/>
    </xf>
    <xf numFmtId="4" fontId="63" fillId="46" borderId="46" xfId="99" applyNumberFormat="1" applyFont="1" applyFill="1" applyBorder="1" applyAlignment="1">
      <alignment horizontal="right" vertical="center" shrinkToFit="1"/>
      <protection/>
    </xf>
    <xf numFmtId="3" fontId="63" fillId="46" borderId="46" xfId="99" applyNumberFormat="1" applyFont="1" applyFill="1" applyBorder="1" applyAlignment="1">
      <alignment horizontal="right" vertical="center" shrinkToFit="1"/>
      <protection/>
    </xf>
    <xf numFmtId="0" fontId="45" fillId="11" borderId="47" xfId="0" applyFont="1" applyFill="1" applyBorder="1" applyAlignment="1">
      <alignment horizontal="center" vertical="center"/>
    </xf>
    <xf numFmtId="0" fontId="45" fillId="11" borderId="48" xfId="0" applyFont="1" applyFill="1" applyBorder="1" applyAlignment="1">
      <alignment horizontal="center" vertical="center"/>
    </xf>
    <xf numFmtId="0" fontId="45" fillId="11" borderId="49" xfId="0" applyFont="1" applyFill="1" applyBorder="1" applyAlignment="1">
      <alignment horizontal="center" vertical="center"/>
    </xf>
    <xf numFmtId="0" fontId="0" fillId="51" borderId="50" xfId="0" applyFill="1" applyBorder="1" applyAlignment="1">
      <alignment horizontal="center" vertical="center" wrapText="1"/>
    </xf>
    <xf numFmtId="0" fontId="0" fillId="51" borderId="51" xfId="0" applyFill="1" applyBorder="1" applyAlignment="1">
      <alignment horizontal="center" vertical="center" wrapText="1"/>
    </xf>
    <xf numFmtId="0" fontId="0" fillId="51" borderId="52" xfId="0" applyFill="1"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4" fontId="1" fillId="48" borderId="29" xfId="0" applyNumberFormat="1" applyFont="1" applyFill="1" applyBorder="1" applyAlignment="1">
      <alignment horizontal="right" vertical="center" wrapText="1"/>
    </xf>
    <xf numFmtId="4" fontId="1" fillId="48" borderId="30" xfId="0" applyNumberFormat="1" applyFont="1" applyFill="1" applyBorder="1" applyAlignment="1">
      <alignment horizontal="right" vertical="center" wrapText="1"/>
    </xf>
    <xf numFmtId="4" fontId="1" fillId="51" borderId="29" xfId="0" applyNumberFormat="1" applyFont="1" applyFill="1" applyBorder="1" applyAlignment="1">
      <alignment horizontal="right" vertical="center" wrapText="1"/>
    </xf>
    <xf numFmtId="4" fontId="1" fillId="51" borderId="30" xfId="0" applyNumberFormat="1" applyFont="1" applyFill="1" applyBorder="1" applyAlignment="1">
      <alignment horizontal="right" vertical="center" wrapText="1"/>
    </xf>
    <xf numFmtId="0" fontId="9" fillId="11" borderId="23" xfId="0" applyFont="1" applyFill="1" applyBorder="1" applyAlignment="1">
      <alignment horizontal="left" vertical="top" wrapText="1"/>
    </xf>
    <xf numFmtId="0" fontId="9" fillId="11" borderId="29" xfId="0" applyFont="1" applyFill="1" applyBorder="1" applyAlignment="1">
      <alignment horizontal="left" vertical="top" wrapText="1"/>
    </xf>
    <xf numFmtId="0" fontId="9" fillId="11" borderId="30" xfId="0" applyFont="1" applyFill="1" applyBorder="1" applyAlignment="1">
      <alignment horizontal="left" vertical="top" wrapText="1"/>
    </xf>
    <xf numFmtId="0" fontId="2" fillId="51" borderId="23" xfId="0" applyFont="1" applyFill="1" applyBorder="1" applyAlignment="1">
      <alignment horizontal="left" vertical="center" wrapText="1"/>
    </xf>
    <xf numFmtId="0" fontId="2" fillId="51" borderId="29" xfId="0" applyFont="1" applyFill="1" applyBorder="1" applyAlignment="1">
      <alignment horizontal="left" vertical="center" wrapText="1"/>
    </xf>
    <xf numFmtId="0" fontId="2" fillId="51" borderId="30" xfId="0" applyFont="1" applyFill="1" applyBorder="1" applyAlignment="1">
      <alignment horizontal="left" vertical="center" wrapText="1"/>
    </xf>
    <xf numFmtId="0" fontId="1" fillId="51" borderId="25" xfId="0" applyFont="1" applyFill="1" applyBorder="1" applyAlignment="1">
      <alignment vertical="center" wrapText="1"/>
    </xf>
    <xf numFmtId="0" fontId="1" fillId="51" borderId="37" xfId="0" applyFont="1" applyFill="1" applyBorder="1" applyAlignment="1">
      <alignment vertical="center" wrapText="1"/>
    </xf>
    <xf numFmtId="4" fontId="1" fillId="48" borderId="53" xfId="0" applyNumberFormat="1" applyFont="1" applyFill="1" applyBorder="1" applyAlignment="1">
      <alignment horizontal="right" vertical="center" wrapText="1"/>
    </xf>
    <xf numFmtId="0" fontId="57" fillId="51" borderId="25" xfId="0" applyFont="1" applyFill="1" applyBorder="1" applyAlignment="1">
      <alignment horizontal="center" vertical="top" wrapText="1"/>
    </xf>
    <xf numFmtId="0" fontId="57" fillId="51" borderId="37" xfId="0" applyFont="1" applyFill="1" applyBorder="1" applyAlignment="1">
      <alignment horizontal="center" vertical="top" wrapText="1"/>
    </xf>
    <xf numFmtId="0" fontId="57" fillId="51" borderId="38" xfId="0" applyFont="1" applyFill="1" applyBorder="1" applyAlignment="1">
      <alignment horizontal="center" vertical="top" wrapText="1"/>
    </xf>
    <xf numFmtId="0" fontId="57" fillId="51" borderId="39" xfId="0" applyFont="1" applyFill="1" applyBorder="1" applyAlignment="1">
      <alignment horizontal="center" vertical="top" wrapText="1"/>
    </xf>
    <xf numFmtId="4" fontId="1" fillId="51" borderId="53" xfId="0" applyNumberFormat="1" applyFont="1" applyFill="1" applyBorder="1" applyAlignment="1">
      <alignment horizontal="right" vertical="center" wrapText="1"/>
    </xf>
    <xf numFmtId="0" fontId="57" fillId="51" borderId="54" xfId="0" applyFont="1" applyFill="1" applyBorder="1" applyAlignment="1">
      <alignment horizontal="center" vertical="top" wrapText="1"/>
    </xf>
    <xf numFmtId="0" fontId="57" fillId="51" borderId="55" xfId="0" applyFont="1" applyFill="1" applyBorder="1" applyAlignment="1">
      <alignment horizontal="center" vertical="top" wrapText="1"/>
    </xf>
    <xf numFmtId="0" fontId="2" fillId="51" borderId="24" xfId="0" applyFont="1" applyFill="1" applyBorder="1" applyAlignment="1">
      <alignment horizontal="left" vertical="center" wrapText="1"/>
    </xf>
    <xf numFmtId="0" fontId="2" fillId="51" borderId="32" xfId="0" applyFont="1" applyFill="1" applyBorder="1" applyAlignment="1">
      <alignment horizontal="left" vertical="center" wrapText="1"/>
    </xf>
    <xf numFmtId="0" fontId="2" fillId="51" borderId="22" xfId="0" applyFont="1" applyFill="1" applyBorder="1" applyAlignment="1">
      <alignment horizontal="left" vertical="center" wrapText="1"/>
    </xf>
    <xf numFmtId="0" fontId="2" fillId="51" borderId="21" xfId="0" applyFont="1" applyFill="1" applyBorder="1" applyAlignment="1">
      <alignment vertical="center" wrapText="1"/>
    </xf>
    <xf numFmtId="0" fontId="2" fillId="51" borderId="23" xfId="0" applyFont="1" applyFill="1" applyBorder="1" applyAlignment="1">
      <alignment vertical="center" wrapText="1"/>
    </xf>
    <xf numFmtId="0" fontId="2" fillId="51" borderId="23" xfId="0" applyFont="1" applyFill="1" applyBorder="1" applyAlignment="1">
      <alignment horizontal="center" vertical="center" wrapText="1"/>
    </xf>
    <xf numFmtId="0" fontId="2" fillId="51" borderId="29" xfId="0" applyFont="1" applyFill="1" applyBorder="1" applyAlignment="1">
      <alignment horizontal="center" vertical="center" wrapText="1"/>
    </xf>
    <xf numFmtId="0" fontId="9" fillId="11" borderId="21" xfId="0" applyFont="1" applyFill="1" applyBorder="1" applyAlignment="1">
      <alignment horizontal="left" vertical="top" wrapText="1"/>
    </xf>
    <xf numFmtId="0" fontId="1" fillId="51" borderId="21" xfId="0" applyFont="1" applyFill="1" applyBorder="1" applyAlignment="1">
      <alignment horizontal="left" vertical="center" wrapText="1"/>
    </xf>
    <xf numFmtId="0" fontId="2" fillId="51" borderId="21" xfId="0" applyFont="1" applyFill="1" applyBorder="1" applyAlignment="1">
      <alignment horizontal="left" vertical="center" wrapText="1"/>
    </xf>
    <xf numFmtId="0" fontId="1" fillId="51" borderId="24" xfId="0" applyFont="1" applyFill="1" applyBorder="1" applyAlignment="1">
      <alignment horizontal="left" vertical="center" wrapText="1"/>
    </xf>
    <xf numFmtId="0" fontId="1" fillId="51" borderId="32" xfId="0" applyFont="1" applyFill="1" applyBorder="1" applyAlignment="1">
      <alignment horizontal="left" vertical="center" wrapText="1"/>
    </xf>
    <xf numFmtId="0" fontId="1" fillId="51" borderId="22" xfId="0" applyFont="1" applyFill="1" applyBorder="1" applyAlignment="1">
      <alignment horizontal="left" vertical="center" wrapText="1"/>
    </xf>
    <xf numFmtId="0" fontId="9" fillId="11" borderId="21" xfId="0" applyFont="1" applyFill="1" applyBorder="1" applyAlignment="1">
      <alignment horizontal="left" vertical="center" wrapText="1"/>
    </xf>
    <xf numFmtId="0" fontId="2" fillId="51" borderId="23" xfId="0" applyFont="1" applyFill="1" applyBorder="1" applyAlignment="1">
      <alignment horizontal="center" vertical="center"/>
    </xf>
    <xf numFmtId="0" fontId="2" fillId="51" borderId="29" xfId="0" applyFont="1" applyFill="1" applyBorder="1" applyAlignment="1">
      <alignment horizontal="center" vertical="center"/>
    </xf>
    <xf numFmtId="0" fontId="2" fillId="51" borderId="30" xfId="0" applyFont="1" applyFill="1" applyBorder="1" applyAlignment="1">
      <alignment horizontal="center" vertical="center"/>
    </xf>
    <xf numFmtId="0" fontId="1" fillId="51" borderId="24" xfId="0" applyFont="1" applyFill="1" applyBorder="1" applyAlignment="1">
      <alignment vertical="center"/>
    </xf>
    <xf numFmtId="0" fontId="1" fillId="51" borderId="22" xfId="0" applyFont="1" applyFill="1" applyBorder="1" applyAlignment="1">
      <alignment vertical="center"/>
    </xf>
    <xf numFmtId="0" fontId="55" fillId="11" borderId="23" xfId="0" applyFont="1" applyFill="1" applyBorder="1" applyAlignment="1">
      <alignment horizontal="left" vertical="center" wrapText="1"/>
    </xf>
    <xf numFmtId="0" fontId="55" fillId="11" borderId="29" xfId="0" applyFont="1" applyFill="1" applyBorder="1" applyAlignment="1">
      <alignment horizontal="left" vertical="center" wrapText="1"/>
    </xf>
    <xf numFmtId="0" fontId="56" fillId="0" borderId="29" xfId="0" applyFont="1" applyBorder="1" applyAlignment="1">
      <alignment vertical="center"/>
    </xf>
    <xf numFmtId="0" fontId="56" fillId="0" borderId="30" xfId="0" applyFont="1" applyBorder="1" applyAlignment="1">
      <alignment vertical="center"/>
    </xf>
    <xf numFmtId="0" fontId="21" fillId="51" borderId="23" xfId="83" applyFont="1" applyFill="1" applyBorder="1" applyAlignment="1">
      <alignment horizontal="center" vertical="center" shrinkToFit="1"/>
      <protection/>
    </xf>
    <xf numFmtId="0" fontId="0" fillId="51" borderId="29" xfId="0" applyFill="1" applyBorder="1" applyAlignment="1">
      <alignment horizontal="center" vertical="center" shrinkToFit="1"/>
    </xf>
    <xf numFmtId="0" fontId="0" fillId="51" borderId="30" xfId="0" applyFill="1" applyBorder="1" applyAlignment="1">
      <alignment horizontal="center" vertical="center" shrinkToFit="1"/>
    </xf>
    <xf numFmtId="0" fontId="2" fillId="51" borderId="24" xfId="0" applyFont="1" applyFill="1" applyBorder="1" applyAlignment="1">
      <alignment horizontal="center" vertical="center" wrapText="1"/>
    </xf>
    <xf numFmtId="0" fontId="2" fillId="51" borderId="22" xfId="0" applyFont="1" applyFill="1" applyBorder="1" applyAlignment="1">
      <alignment horizontal="center" vertical="center" wrapText="1"/>
    </xf>
    <xf numFmtId="49" fontId="21" fillId="51" borderId="21" xfId="83" applyNumberFormat="1" applyFont="1" applyFill="1" applyBorder="1" applyAlignment="1">
      <alignment horizontal="center" vertical="center" wrapText="1"/>
      <protection/>
    </xf>
    <xf numFmtId="0" fontId="21" fillId="51" borderId="21" xfId="102" applyFont="1" applyFill="1" applyBorder="1" applyAlignment="1">
      <alignment horizontal="center" vertical="center" wrapText="1"/>
      <protection/>
    </xf>
    <xf numFmtId="0" fontId="0" fillId="51" borderId="29" xfId="0" applyFill="1" applyBorder="1" applyAlignment="1">
      <alignment horizontal="center" vertical="center"/>
    </xf>
    <xf numFmtId="0" fontId="0" fillId="51" borderId="30" xfId="0" applyFill="1" applyBorder="1" applyAlignment="1">
      <alignment horizontal="center" vertical="center"/>
    </xf>
    <xf numFmtId="0" fontId="45" fillId="51" borderId="29" xfId="0" applyFont="1" applyFill="1" applyBorder="1" applyAlignment="1">
      <alignment horizontal="center" vertical="center"/>
    </xf>
    <xf numFmtId="0" fontId="45" fillId="51" borderId="30" xfId="0" applyFont="1" applyFill="1" applyBorder="1" applyAlignment="1">
      <alignment horizontal="center" vertical="center"/>
    </xf>
    <xf numFmtId="0" fontId="61" fillId="51" borderId="23" xfId="0" applyFont="1" applyFill="1" applyBorder="1" applyAlignment="1">
      <alignment horizontal="center" vertical="center"/>
    </xf>
    <xf numFmtId="0" fontId="61" fillId="51" borderId="29" xfId="0" applyFont="1" applyFill="1" applyBorder="1" applyAlignment="1">
      <alignment horizontal="center" vertical="center"/>
    </xf>
    <xf numFmtId="0" fontId="61" fillId="51" borderId="30" xfId="0" applyFont="1" applyFill="1" applyBorder="1" applyAlignment="1">
      <alignment horizontal="center" vertical="center"/>
    </xf>
    <xf numFmtId="0" fontId="1" fillId="51" borderId="32" xfId="0" applyFont="1" applyFill="1" applyBorder="1" applyAlignment="1">
      <alignment vertical="center"/>
    </xf>
    <xf numFmtId="0" fontId="1" fillId="51" borderId="23" xfId="0" applyFont="1" applyFill="1" applyBorder="1" applyAlignment="1">
      <alignment vertical="center"/>
    </xf>
    <xf numFmtId="0" fontId="1" fillId="51" borderId="29" xfId="0" applyFont="1" applyFill="1" applyBorder="1" applyAlignment="1">
      <alignment vertical="center"/>
    </xf>
    <xf numFmtId="0" fontId="1" fillId="51" borderId="30" xfId="0" applyFont="1" applyFill="1" applyBorder="1" applyAlignment="1">
      <alignment vertical="center"/>
    </xf>
    <xf numFmtId="0" fontId="9" fillId="11" borderId="23" xfId="0" applyFont="1" applyFill="1" applyBorder="1" applyAlignment="1">
      <alignment horizontal="left" vertical="center" wrapText="1"/>
    </xf>
    <xf numFmtId="0" fontId="9" fillId="11" borderId="29" xfId="0" applyFont="1" applyFill="1" applyBorder="1" applyAlignment="1">
      <alignment horizontal="left" vertical="center" wrapText="1"/>
    </xf>
    <xf numFmtId="0" fontId="9" fillId="11" borderId="30" xfId="0" applyFont="1" applyFill="1" applyBorder="1" applyAlignment="1">
      <alignment horizontal="left" vertical="center" wrapText="1"/>
    </xf>
    <xf numFmtId="10" fontId="1" fillId="53" borderId="23" xfId="104" applyNumberFormat="1" applyFont="1" applyFill="1" applyBorder="1" applyAlignment="1">
      <alignment horizontal="center" vertical="center" shrinkToFit="1"/>
      <protection/>
    </xf>
    <xf numFmtId="10" fontId="1" fillId="53" borderId="29" xfId="104" applyNumberFormat="1" applyFont="1" applyFill="1" applyBorder="1" applyAlignment="1">
      <alignment horizontal="center" vertical="center" shrinkToFit="1"/>
      <protection/>
    </xf>
    <xf numFmtId="10" fontId="1" fillId="53" borderId="30" xfId="104" applyNumberFormat="1" applyFont="1" applyFill="1" applyBorder="1" applyAlignment="1">
      <alignment horizontal="center" vertical="center" shrinkToFit="1"/>
      <protection/>
    </xf>
    <xf numFmtId="165" fontId="2" fillId="49" borderId="21" xfId="100" applyNumberFormat="1" applyFont="1" applyFill="1" applyBorder="1" applyAlignment="1">
      <alignment horizontal="left" vertical="center" wrapText="1"/>
      <protection/>
    </xf>
    <xf numFmtId="0" fontId="2" fillId="49" borderId="21" xfId="96" applyFont="1" applyFill="1" applyBorder="1" applyAlignment="1">
      <alignment horizontal="left" vertical="center" wrapText="1"/>
      <protection/>
    </xf>
    <xf numFmtId="165" fontId="2" fillId="49" borderId="21" xfId="100" applyNumberFormat="1" applyFont="1" applyFill="1" applyBorder="1" applyAlignment="1">
      <alignment horizontal="center" vertical="center" wrapText="1"/>
      <protection/>
    </xf>
    <xf numFmtId="0" fontId="2" fillId="49" borderId="21" xfId="94" applyFont="1" applyFill="1" applyBorder="1" applyAlignment="1">
      <alignment horizontal="center" vertical="center" wrapText="1"/>
      <protection/>
    </xf>
    <xf numFmtId="165" fontId="47" fillId="49" borderId="23" xfId="100" applyNumberFormat="1" applyFont="1" applyFill="1" applyBorder="1" applyAlignment="1">
      <alignment horizontal="center" vertical="center" wrapText="1"/>
      <protection/>
    </xf>
    <xf numFmtId="165" fontId="47" fillId="49" borderId="29" xfId="100" applyNumberFormat="1" applyFont="1" applyFill="1" applyBorder="1" applyAlignment="1">
      <alignment horizontal="center" vertical="center" wrapText="1"/>
      <protection/>
    </xf>
    <xf numFmtId="165" fontId="47" fillId="49" borderId="30" xfId="100" applyNumberFormat="1" applyFont="1" applyFill="1" applyBorder="1" applyAlignment="1">
      <alignment horizontal="center" vertical="center" wrapText="1"/>
      <protection/>
    </xf>
    <xf numFmtId="0" fontId="0" fillId="0" borderId="29" xfId="0" applyBorder="1" applyAlignment="1">
      <alignment vertical="center" wrapText="1"/>
    </xf>
    <xf numFmtId="0" fontId="0" fillId="0" borderId="30" xfId="0" applyBorder="1" applyAlignment="1">
      <alignment vertical="center" wrapText="1"/>
    </xf>
    <xf numFmtId="0" fontId="1" fillId="0" borderId="23" xfId="94" applyFont="1" applyBorder="1" applyAlignment="1">
      <alignment horizontal="left" vertical="center" wrapText="1"/>
      <protection/>
    </xf>
    <xf numFmtId="0" fontId="1" fillId="0" borderId="29" xfId="94" applyFont="1" applyBorder="1" applyAlignment="1">
      <alignment horizontal="left" vertical="center"/>
      <protection/>
    </xf>
    <xf numFmtId="0" fontId="1" fillId="0" borderId="30" xfId="94" applyFont="1" applyBorder="1" applyAlignment="1">
      <alignment horizontal="left" vertical="center"/>
      <protection/>
    </xf>
    <xf numFmtId="0" fontId="3" fillId="51" borderId="21" xfId="0" applyFont="1" applyFill="1" applyBorder="1" applyAlignment="1">
      <alignment horizontal="center" vertical="center" wrapText="1"/>
    </xf>
    <xf numFmtId="0" fontId="2" fillId="0" borderId="23" xfId="94" applyFont="1" applyBorder="1" applyAlignment="1">
      <alignment horizontal="left" vertical="center" wrapText="1"/>
      <protection/>
    </xf>
    <xf numFmtId="0" fontId="2" fillId="0" borderId="29" xfId="94" applyFont="1" applyBorder="1" applyAlignment="1">
      <alignment horizontal="left" vertical="center" wrapText="1"/>
      <protection/>
    </xf>
    <xf numFmtId="0" fontId="2" fillId="0" borderId="30" xfId="94" applyFont="1" applyBorder="1" applyAlignment="1">
      <alignment horizontal="left" vertical="center" wrapText="1"/>
      <protection/>
    </xf>
    <xf numFmtId="0" fontId="3" fillId="51" borderId="23" xfId="0" applyFont="1" applyFill="1" applyBorder="1" applyAlignment="1">
      <alignment horizontal="left" vertical="center" wrapText="1"/>
    </xf>
    <xf numFmtId="0" fontId="3" fillId="51" borderId="29" xfId="0" applyFont="1" applyFill="1" applyBorder="1" applyAlignment="1">
      <alignment horizontal="left" vertical="center" wrapText="1"/>
    </xf>
    <xf numFmtId="0" fontId="3" fillId="51" borderId="30" xfId="0" applyFont="1" applyFill="1" applyBorder="1" applyAlignment="1">
      <alignment horizontal="left" vertical="center" wrapText="1"/>
    </xf>
    <xf numFmtId="0" fontId="2" fillId="0" borderId="23" xfId="94" applyFont="1" applyBorder="1" applyAlignment="1">
      <alignment horizontal="left" vertical="center"/>
      <protection/>
    </xf>
    <xf numFmtId="0" fontId="2" fillId="0" borderId="29" xfId="94" applyFont="1" applyBorder="1" applyAlignment="1">
      <alignment horizontal="left" vertical="center"/>
      <protection/>
    </xf>
    <xf numFmtId="0" fontId="2" fillId="0" borderId="30" xfId="94" applyFont="1" applyBorder="1" applyAlignment="1">
      <alignment horizontal="left" vertical="center"/>
      <protection/>
    </xf>
    <xf numFmtId="3" fontId="2" fillId="51" borderId="24" xfId="0" applyNumberFormat="1" applyFont="1" applyFill="1" applyBorder="1" applyAlignment="1">
      <alignment horizontal="left" vertical="center" wrapText="1"/>
    </xf>
    <xf numFmtId="3" fontId="2" fillId="51" borderId="32" xfId="0" applyNumberFormat="1" applyFont="1" applyFill="1" applyBorder="1" applyAlignment="1">
      <alignment horizontal="left" vertical="center" wrapText="1"/>
    </xf>
    <xf numFmtId="3" fontId="2" fillId="51" borderId="22" xfId="0" applyNumberFormat="1" applyFont="1" applyFill="1" applyBorder="1" applyAlignment="1">
      <alignment horizontal="left" vertical="center" wrapText="1"/>
    </xf>
    <xf numFmtId="172" fontId="2" fillId="51" borderId="24" xfId="0" applyNumberFormat="1" applyFont="1" applyFill="1" applyBorder="1" applyAlignment="1">
      <alignment horizontal="left" vertical="center" wrapText="1"/>
    </xf>
    <xf numFmtId="172" fontId="2" fillId="51" borderId="32" xfId="0" applyNumberFormat="1" applyFont="1" applyFill="1" applyBorder="1" applyAlignment="1">
      <alignment horizontal="left" vertical="center" wrapText="1"/>
    </xf>
    <xf numFmtId="172" fontId="2" fillId="51" borderId="22" xfId="0" applyNumberFormat="1" applyFont="1" applyFill="1" applyBorder="1" applyAlignment="1">
      <alignment horizontal="left" vertical="center" wrapText="1"/>
    </xf>
    <xf numFmtId="165" fontId="1" fillId="53" borderId="24" xfId="104" applyNumberFormat="1" applyFont="1" applyFill="1" applyBorder="1" applyAlignment="1">
      <alignment horizontal="center" vertical="center" shrinkToFit="1"/>
      <protection/>
    </xf>
    <xf numFmtId="165" fontId="1" fillId="53" borderId="22" xfId="104" applyNumberFormat="1" applyFont="1" applyFill="1" applyBorder="1" applyAlignment="1">
      <alignment horizontal="center" vertical="center" shrinkToFit="1"/>
      <protection/>
    </xf>
    <xf numFmtId="0" fontId="2" fillId="51" borderId="32" xfId="0" applyFont="1" applyFill="1" applyBorder="1" applyAlignment="1">
      <alignment horizontal="center" vertical="center" wrapText="1"/>
    </xf>
    <xf numFmtId="172" fontId="2" fillId="51" borderId="24" xfId="0" applyNumberFormat="1" applyFont="1" applyFill="1" applyBorder="1" applyAlignment="1">
      <alignment horizontal="center" vertical="center" wrapText="1"/>
    </xf>
    <xf numFmtId="172" fontId="2" fillId="51" borderId="22" xfId="0" applyNumberFormat="1" applyFont="1" applyFill="1" applyBorder="1" applyAlignment="1">
      <alignment horizontal="center" vertical="center" wrapText="1"/>
    </xf>
    <xf numFmtId="3" fontId="2" fillId="51" borderId="24" xfId="0" applyNumberFormat="1" applyFont="1" applyFill="1" applyBorder="1" applyAlignment="1">
      <alignment horizontal="center" vertical="center" wrapText="1"/>
    </xf>
    <xf numFmtId="3" fontId="2" fillId="51" borderId="22" xfId="0" applyNumberFormat="1" applyFont="1" applyFill="1" applyBorder="1" applyAlignment="1">
      <alignment horizontal="center" vertical="center" wrapText="1"/>
    </xf>
    <xf numFmtId="10" fontId="2" fillId="51" borderId="24" xfId="86" applyNumberFormat="1" applyFont="1" applyFill="1" applyBorder="1" applyAlignment="1">
      <alignment horizontal="center" vertical="center" wrapText="1"/>
    </xf>
    <xf numFmtId="10" fontId="2" fillId="51" borderId="22" xfId="86" applyNumberFormat="1" applyFont="1" applyFill="1" applyBorder="1" applyAlignment="1">
      <alignment horizontal="center" vertical="center" wrapText="1"/>
    </xf>
    <xf numFmtId="1" fontId="2" fillId="51" borderId="24" xfId="0" applyNumberFormat="1" applyFont="1" applyFill="1" applyBorder="1" applyAlignment="1">
      <alignment horizontal="left" vertical="center" wrapText="1"/>
    </xf>
    <xf numFmtId="1" fontId="2" fillId="51" borderId="32" xfId="0" applyNumberFormat="1" applyFont="1" applyFill="1" applyBorder="1" applyAlignment="1">
      <alignment horizontal="left" vertical="center" wrapText="1"/>
    </xf>
    <xf numFmtId="1" fontId="2" fillId="51" borderId="22" xfId="0" applyNumberFormat="1" applyFont="1" applyFill="1" applyBorder="1" applyAlignment="1">
      <alignment horizontal="left" vertical="center" wrapText="1"/>
    </xf>
    <xf numFmtId="10" fontId="2" fillId="51" borderId="24" xfId="0" applyNumberFormat="1" applyFont="1" applyFill="1" applyBorder="1" applyAlignment="1">
      <alignment horizontal="left" vertical="center" wrapText="1"/>
    </xf>
    <xf numFmtId="10" fontId="2" fillId="51" borderId="32" xfId="0" applyNumberFormat="1" applyFont="1" applyFill="1" applyBorder="1" applyAlignment="1">
      <alignment horizontal="left" vertical="center" wrapText="1"/>
    </xf>
    <xf numFmtId="10" fontId="2" fillId="51" borderId="22" xfId="0" applyNumberFormat="1" applyFont="1" applyFill="1" applyBorder="1" applyAlignment="1">
      <alignment horizontal="left" vertical="center" wrapText="1"/>
    </xf>
    <xf numFmtId="49" fontId="22" fillId="0" borderId="24" xfId="104" applyNumberFormat="1" applyFont="1" applyFill="1" applyBorder="1" applyAlignment="1">
      <alignment horizontal="center" vertical="center" wrapText="1"/>
      <protection/>
    </xf>
    <xf numFmtId="49" fontId="22" fillId="0" borderId="32" xfId="104" applyNumberFormat="1" applyFont="1" applyFill="1" applyBorder="1" applyAlignment="1">
      <alignment horizontal="center" vertical="center" wrapText="1"/>
      <protection/>
    </xf>
    <xf numFmtId="49" fontId="22" fillId="0" borderId="22" xfId="104" applyNumberFormat="1" applyFont="1" applyFill="1" applyBorder="1" applyAlignment="1">
      <alignment horizontal="center" vertical="center" wrapText="1"/>
      <protection/>
    </xf>
    <xf numFmtId="165" fontId="1" fillId="49" borderId="56" xfId="104" applyNumberFormat="1" applyFont="1" applyFill="1" applyBorder="1" applyAlignment="1">
      <alignment horizontal="center" vertical="center" wrapText="1"/>
      <protection/>
    </xf>
    <xf numFmtId="165" fontId="1" fillId="49" borderId="57" xfId="104" applyNumberFormat="1" applyFont="1" applyFill="1" applyBorder="1" applyAlignment="1">
      <alignment horizontal="center" vertical="center" wrapText="1"/>
      <protection/>
    </xf>
    <xf numFmtId="172" fontId="2" fillId="51" borderId="32" xfId="0" applyNumberFormat="1" applyFont="1" applyFill="1" applyBorder="1" applyAlignment="1">
      <alignment horizontal="center" vertical="center" wrapText="1"/>
    </xf>
    <xf numFmtId="3" fontId="2" fillId="51" borderId="32" xfId="0" applyNumberFormat="1" applyFont="1" applyFill="1" applyBorder="1" applyAlignment="1">
      <alignment horizontal="center" vertical="center" wrapText="1"/>
    </xf>
    <xf numFmtId="1" fontId="2" fillId="51" borderId="24" xfId="0" applyNumberFormat="1" applyFont="1" applyFill="1" applyBorder="1" applyAlignment="1">
      <alignment horizontal="center" vertical="center" wrapText="1"/>
    </xf>
    <xf numFmtId="1" fontId="2" fillId="51" borderId="32" xfId="0" applyNumberFormat="1" applyFont="1" applyFill="1" applyBorder="1" applyAlignment="1">
      <alignment horizontal="center" vertical="center" wrapText="1"/>
    </xf>
    <xf numFmtId="1" fontId="2" fillId="51" borderId="22" xfId="0" applyNumberFormat="1" applyFont="1" applyFill="1" applyBorder="1" applyAlignment="1">
      <alignment horizontal="center" vertical="center" wrapText="1"/>
    </xf>
    <xf numFmtId="49" fontId="22" fillId="0" borderId="21" xfId="104" applyNumberFormat="1" applyFont="1" applyFill="1" applyBorder="1" applyAlignment="1">
      <alignment horizontal="center" vertical="center" wrapText="1"/>
      <protection/>
    </xf>
    <xf numFmtId="0" fontId="22" fillId="0" borderId="21" xfId="104" applyFont="1" applyFill="1" applyBorder="1" applyAlignment="1">
      <alignment horizontal="center" vertical="center" wrapText="1"/>
      <protection/>
    </xf>
    <xf numFmtId="165" fontId="1" fillId="49" borderId="58" xfId="104" applyNumberFormat="1" applyFont="1" applyFill="1" applyBorder="1" applyAlignment="1">
      <alignment horizontal="center" vertical="center" wrapText="1"/>
      <protection/>
    </xf>
    <xf numFmtId="165" fontId="2" fillId="53" borderId="24" xfId="104" applyNumberFormat="1" applyFont="1" applyFill="1" applyBorder="1" applyAlignment="1">
      <alignment horizontal="center" vertical="center" shrinkToFit="1"/>
      <protection/>
    </xf>
    <xf numFmtId="165" fontId="2" fillId="53" borderId="22" xfId="104" applyNumberFormat="1" applyFont="1" applyFill="1" applyBorder="1" applyAlignment="1">
      <alignment horizontal="center" vertical="center" shrinkToFit="1"/>
      <protection/>
    </xf>
    <xf numFmtId="165" fontId="2" fillId="49" borderId="58" xfId="104" applyNumberFormat="1" applyFont="1" applyFill="1" applyBorder="1" applyAlignment="1">
      <alignment horizontal="center" vertical="center" wrapText="1"/>
      <protection/>
    </xf>
    <xf numFmtId="165" fontId="2" fillId="49" borderId="56" xfId="104" applyNumberFormat="1" applyFont="1" applyFill="1" applyBorder="1" applyAlignment="1">
      <alignment horizontal="center" vertical="center" wrapText="1"/>
      <protection/>
    </xf>
    <xf numFmtId="165" fontId="2" fillId="49" borderId="57" xfId="104" applyNumberFormat="1" applyFont="1" applyFill="1" applyBorder="1" applyAlignment="1">
      <alignment horizontal="center" vertical="center" wrapText="1"/>
      <protection/>
    </xf>
    <xf numFmtId="0" fontId="2" fillId="49" borderId="21" xfId="97" applyFont="1" applyFill="1" applyBorder="1" applyAlignment="1">
      <alignment horizontal="center" vertical="center" wrapText="1"/>
      <protection/>
    </xf>
    <xf numFmtId="0" fontId="2" fillId="48" borderId="21" xfId="0" applyFont="1" applyFill="1" applyBorder="1" applyAlignment="1">
      <alignment horizontal="center" vertical="center" wrapText="1"/>
    </xf>
    <xf numFmtId="3" fontId="1" fillId="0" borderId="23" xfId="99" applyNumberFormat="1" applyFont="1" applyFill="1" applyBorder="1" applyAlignment="1">
      <alignment horizontal="center" vertical="center" shrinkToFit="1"/>
      <protection/>
    </xf>
    <xf numFmtId="3" fontId="1" fillId="0" borderId="29" xfId="99" applyNumberFormat="1" applyFont="1" applyFill="1" applyBorder="1" applyAlignment="1">
      <alignment horizontal="center" vertical="center" shrinkToFit="1"/>
      <protection/>
    </xf>
    <xf numFmtId="3" fontId="1" fillId="0" borderId="30" xfId="99" applyNumberFormat="1" applyFont="1" applyFill="1" applyBorder="1" applyAlignment="1">
      <alignment horizontal="center" vertical="center" shrinkToFit="1"/>
      <protection/>
    </xf>
    <xf numFmtId="165" fontId="1" fillId="53" borderId="23" xfId="104" applyNumberFormat="1" applyFont="1" applyFill="1" applyBorder="1" applyAlignment="1">
      <alignment horizontal="center" vertical="center" shrinkToFit="1"/>
      <protection/>
    </xf>
    <xf numFmtId="165" fontId="1" fillId="53" borderId="29" xfId="104" applyNumberFormat="1" applyFont="1" applyFill="1" applyBorder="1" applyAlignment="1">
      <alignment horizontal="center" vertical="center" shrinkToFit="1"/>
      <protection/>
    </xf>
    <xf numFmtId="165" fontId="1" fillId="53" borderId="30" xfId="104" applyNumberFormat="1" applyFont="1" applyFill="1" applyBorder="1" applyAlignment="1">
      <alignment horizontal="center" vertical="center" shrinkToFit="1"/>
      <protection/>
    </xf>
    <xf numFmtId="0" fontId="23" fillId="11" borderId="21" xfId="97" applyFont="1" applyFill="1" applyBorder="1" applyAlignment="1">
      <alignment horizontal="left" vertical="center" wrapText="1"/>
      <protection/>
    </xf>
    <xf numFmtId="0" fontId="9" fillId="11" borderId="23" xfId="97" applyFont="1" applyFill="1" applyBorder="1" applyAlignment="1">
      <alignment horizontal="center" vertical="center" wrapText="1"/>
      <protection/>
    </xf>
    <xf numFmtId="0" fontId="9" fillId="11" borderId="29" xfId="97" applyFont="1" applyFill="1" applyBorder="1" applyAlignment="1">
      <alignment horizontal="center" vertical="center" wrapText="1"/>
      <protection/>
    </xf>
    <xf numFmtId="0" fontId="9" fillId="11" borderId="30" xfId="97" applyFont="1" applyFill="1" applyBorder="1" applyAlignment="1">
      <alignment horizontal="center" vertical="center" wrapText="1"/>
      <protection/>
    </xf>
    <xf numFmtId="0" fontId="0" fillId="0" borderId="30" xfId="0" applyBorder="1" applyAlignment="1">
      <alignment vertical="center"/>
    </xf>
    <xf numFmtId="0" fontId="0" fillId="0" borderId="29" xfId="0" applyBorder="1" applyAlignment="1">
      <alignment vertical="center"/>
    </xf>
    <xf numFmtId="0" fontId="23" fillId="51" borderId="23" xfId="0" applyFont="1" applyFill="1" applyBorder="1" applyAlignment="1">
      <alignment horizontal="center" vertical="center"/>
    </xf>
    <xf numFmtId="0" fontId="23" fillId="51" borderId="30" xfId="0" applyFont="1" applyFill="1" applyBorder="1" applyAlignment="1">
      <alignment horizontal="center" vertical="center"/>
    </xf>
    <xf numFmtId="0" fontId="1" fillId="49" borderId="23" xfId="0" applyFont="1" applyFill="1" applyBorder="1" applyAlignment="1">
      <alignment vertical="center" wrapText="1"/>
    </xf>
    <xf numFmtId="0" fontId="45" fillId="0" borderId="0" xfId="0" applyFont="1" applyFill="1" applyAlignment="1">
      <alignment horizontal="center" vertical="center"/>
    </xf>
  </cellXfs>
  <cellStyles count="118">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Accent1" xfId="21"/>
    <cellStyle name="20% - Accent2" xfId="22"/>
    <cellStyle name="20% - Accent3" xfId="23"/>
    <cellStyle name="20% - Accent4" xfId="24"/>
    <cellStyle name="20% - Accent5" xfId="25"/>
    <cellStyle name="20% - Accent6" xfId="26"/>
    <cellStyle name="20% - Έμφαση1" xfId="27"/>
    <cellStyle name="20% - Έμφαση2" xfId="28"/>
    <cellStyle name="20% - Έμφαση3" xfId="29"/>
    <cellStyle name="20% - Έμφαση4" xfId="30"/>
    <cellStyle name="20% - Έμφαση5" xfId="31"/>
    <cellStyle name="20% - Έμφαση6" xfId="32"/>
    <cellStyle name="40% - Accent1" xfId="33"/>
    <cellStyle name="40% - Accent2" xfId="34"/>
    <cellStyle name="40% - Accent3" xfId="35"/>
    <cellStyle name="40% - Accent4" xfId="36"/>
    <cellStyle name="40% - Accent5" xfId="37"/>
    <cellStyle name="40% - Accent6" xfId="38"/>
    <cellStyle name="40% - Έμφαση1" xfId="39"/>
    <cellStyle name="40% - Έμφαση2" xfId="40"/>
    <cellStyle name="40% - Έμφαση3" xfId="41"/>
    <cellStyle name="40% - Έμφαση4" xfId="42"/>
    <cellStyle name="40% - Έμφαση5" xfId="43"/>
    <cellStyle name="40% - Έμφαση6" xfId="44"/>
    <cellStyle name="60% - Accent1" xfId="45"/>
    <cellStyle name="60% - Accent2" xfId="46"/>
    <cellStyle name="60% - Accent3" xfId="47"/>
    <cellStyle name="60% - Accent4" xfId="48"/>
    <cellStyle name="60% - Accent5" xfId="49"/>
    <cellStyle name="60% - Accent6" xfId="50"/>
    <cellStyle name="60% - Έμφαση1" xfId="51"/>
    <cellStyle name="60% - Έμφαση2" xfId="52"/>
    <cellStyle name="60% - Έμφαση3" xfId="53"/>
    <cellStyle name="60% - Έμφαση4" xfId="54"/>
    <cellStyle name="60% - Έμφαση5" xfId="55"/>
    <cellStyle name="60% - Έμφαση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ur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Input" xfId="79"/>
    <cellStyle name="Linked Cell" xfId="80"/>
    <cellStyle name="Neutral" xfId="81"/>
    <cellStyle name="Normal 2" xfId="82"/>
    <cellStyle name="Normal_Sheet1 (2)" xfId="83"/>
    <cellStyle name="Note" xfId="84"/>
    <cellStyle name="Output" xfId="85"/>
    <cellStyle name="Percent" xfId="86"/>
    <cellStyle name="Percent 2" xfId="87"/>
    <cellStyle name="Title" xfId="88"/>
    <cellStyle name="Total" xfId="89"/>
    <cellStyle name="Total of totals" xfId="90"/>
    <cellStyle name="vanster" xfId="91"/>
    <cellStyle name="Währung" xfId="92"/>
    <cellStyle name="Warning Text" xfId="93"/>
    <cellStyle name="Βασικό_daneio" xfId="94"/>
    <cellStyle name="Βασικό_Sheet1 (4)" xfId="95"/>
    <cellStyle name="Βασικό_viosimotita_koliaraki" xfId="96"/>
    <cellStyle name="Βασικό_ΑΜΟΙΒΕΣ ΕΡΓΑΖΟΜΕΝΩΝ" xfId="97"/>
    <cellStyle name="Βασικό_Βιβλίο1" xfId="98"/>
    <cellStyle name="Βασικό_Βιβλίο2" xfId="99"/>
    <cellStyle name="Βασικό_δανειο" xfId="100"/>
    <cellStyle name="Βασικό_ΔΙΑΝΟΜΗ ΚΕΡΔΩΝ" xfId="101"/>
    <cellStyle name="Βασικό_ΜΕΤ 1" xfId="102"/>
    <cellStyle name="Βασικό_ΠΑΡΑΡΤΗΜΑ_I_3908_2011" xfId="103"/>
    <cellStyle name="Βασικό_ΠΑΡΑΡΤΗΜΑ_ΟΙΚΟΝΟΜ_ΒΙΟΜΗΧΑΝΙΑΣ_ΠΡΩΤΟΓΕΝ_N....2011" xfId="104"/>
    <cellStyle name="Βασικό_προστιθεμενη αξια" xfId="105"/>
    <cellStyle name="Διαχωριστικό χιλιάδων/υποδιαστολή_R ΣΥΝΕΔΡ" xfId="106"/>
    <cellStyle name="Εισαγωγή" xfId="107"/>
    <cellStyle name="Έλεγχος κελιού" xfId="108"/>
    <cellStyle name="Έμφαση1" xfId="109"/>
    <cellStyle name="Έμφαση2" xfId="110"/>
    <cellStyle name="Έμφαση3" xfId="111"/>
    <cellStyle name="Έμφαση4" xfId="112"/>
    <cellStyle name="Έμφαση5" xfId="113"/>
    <cellStyle name="Έμφαση6" xfId="114"/>
    <cellStyle name="Έξοδος" xfId="115"/>
    <cellStyle name="Επεξηγηματικό κείμενο" xfId="116"/>
    <cellStyle name="Επικεφαλίδα 1" xfId="117"/>
    <cellStyle name="Επικεφαλίδα 2" xfId="118"/>
    <cellStyle name="Επικεφαλίδα 3" xfId="119"/>
    <cellStyle name="Επικεφαλίδα 4" xfId="120"/>
    <cellStyle name="Κακό" xfId="121"/>
    <cellStyle name="Καλό" xfId="122"/>
    <cellStyle name="Κόμμα [0]_BRAKE POINT" xfId="123"/>
    <cellStyle name="Κόμμα_BRAKE POINT" xfId="124"/>
    <cellStyle name="Ουδέτερο" xfId="125"/>
    <cellStyle name="Προειδοποιητικό κείμενο" xfId="126"/>
    <cellStyle name="Σημείωση" xfId="127"/>
    <cellStyle name="Συνδεδεμένο κελί" xfId="128"/>
    <cellStyle name="Σύνολο" xfId="129"/>
    <cellStyle name="Τίτλος" xfId="130"/>
    <cellStyle name="Υπολογισμός"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hyperlink" Target="javascript:wizardMoveTo('anap_step0');" TargetMode="External" /><Relationship Id="rId5" Type="http://schemas.openxmlformats.org/officeDocument/2006/relationships/hyperlink" Target="javascript:wizardMoveTo('anap_step0');" TargetMode="External" /><Relationship Id="rId6" Type="http://schemas.openxmlformats.org/officeDocument/2006/relationships/image" Target="../media/image2.png"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200025</xdr:colOff>
      <xdr:row>2</xdr:row>
      <xdr:rowOff>171450</xdr:rowOff>
    </xdr:to>
    <xdr:pic>
      <xdr:nvPicPr>
        <xdr:cNvPr id="1" name="PageHeader_imgHeaderIcon" descr="apply"/>
        <xdr:cNvPicPr preferRelativeResize="1">
          <a:picLocks noChangeAspect="1"/>
        </xdr:cNvPicPr>
      </xdr:nvPicPr>
      <xdr:blipFill>
        <a:blip r:embed="rId1"/>
        <a:stretch>
          <a:fillRect/>
        </a:stretch>
      </xdr:blipFill>
      <xdr:spPr>
        <a:xfrm>
          <a:off x="0" y="876300"/>
          <a:ext cx="200025" cy="171450"/>
        </a:xfrm>
        <a:prstGeom prst="rect">
          <a:avLst/>
        </a:prstGeom>
        <a:noFill/>
        <a:ln w="9525" cmpd="sng">
          <a:noFill/>
        </a:ln>
      </xdr:spPr>
    </xdr:pic>
    <xdr:clientData/>
  </xdr:twoCellAnchor>
  <xdr:twoCellAnchor editAs="oneCell">
    <xdr:from>
      <xdr:col>0</xdr:col>
      <xdr:colOff>0</xdr:colOff>
      <xdr:row>2</xdr:row>
      <xdr:rowOff>0</xdr:rowOff>
    </xdr:from>
    <xdr:to>
      <xdr:col>0</xdr:col>
      <xdr:colOff>200025</xdr:colOff>
      <xdr:row>2</xdr:row>
      <xdr:rowOff>171450</xdr:rowOff>
    </xdr:to>
    <xdr:pic>
      <xdr:nvPicPr>
        <xdr:cNvPr id="2" name="ctl03_Image1" descr="info"/>
        <xdr:cNvPicPr preferRelativeResize="1">
          <a:picLocks noChangeAspect="1"/>
        </xdr:cNvPicPr>
      </xdr:nvPicPr>
      <xdr:blipFill>
        <a:blip r:embed="rId2"/>
        <a:stretch>
          <a:fillRect/>
        </a:stretch>
      </xdr:blipFill>
      <xdr:spPr>
        <a:xfrm>
          <a:off x="0" y="876300"/>
          <a:ext cx="200025" cy="171450"/>
        </a:xfrm>
        <a:prstGeom prst="rect">
          <a:avLst/>
        </a:prstGeom>
        <a:noFill/>
        <a:ln w="9525" cmpd="sng">
          <a:noFill/>
        </a:ln>
      </xdr:spPr>
    </xdr:pic>
    <xdr:clientData/>
  </xdr:twoCellAnchor>
  <xdr:twoCellAnchor editAs="oneCell">
    <xdr:from>
      <xdr:col>0</xdr:col>
      <xdr:colOff>0</xdr:colOff>
      <xdr:row>2</xdr:row>
      <xdr:rowOff>0</xdr:rowOff>
    </xdr:from>
    <xdr:to>
      <xdr:col>0</xdr:col>
      <xdr:colOff>257175</xdr:colOff>
      <xdr:row>2</xdr:row>
      <xdr:rowOff>228600</xdr:rowOff>
    </xdr:to>
    <xdr:pic>
      <xdr:nvPicPr>
        <xdr:cNvPr id="3" name="Picture 23" descr="home">
          <a:hlinkClick r:id="rId5"/>
        </xdr:cNvPr>
        <xdr:cNvPicPr preferRelativeResize="1">
          <a:picLocks noChangeAspect="1"/>
        </xdr:cNvPicPr>
      </xdr:nvPicPr>
      <xdr:blipFill>
        <a:blip r:embed="rId3"/>
        <a:stretch>
          <a:fillRect/>
        </a:stretch>
      </xdr:blipFill>
      <xdr:spPr>
        <a:xfrm>
          <a:off x="0" y="876300"/>
          <a:ext cx="257175" cy="228600"/>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4" name="Picture 1"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5" name="Picture 2"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6" name="Picture 3"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7" name="Picture 4"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8" name="Picture 5"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9" name="Picture 6"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0" name="Picture 7"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1" name="Picture 8"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2" name="Picture 9"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3" name="Picture 10"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4" name="Picture 11"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5" name="Picture 12"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6" name="Picture 13"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7" name="Picture 14"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8" name="Picture 15"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19" name="Picture 16"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20" name="Picture 17"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21" name="Picture 18"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22" name="Picture 19" hidden="1"/>
        <xdr:cNvPicPr preferRelativeResize="1">
          <a:picLocks noChangeAspect="1"/>
        </xdr:cNvPicPr>
      </xdr:nvPicPr>
      <xdr:blipFill>
        <a:blip r:embed="rId6"/>
        <a:stretch>
          <a:fillRect/>
        </a:stretch>
      </xdr:blipFill>
      <xdr:spPr>
        <a:xfrm>
          <a:off x="0" y="876300"/>
          <a:ext cx="219075"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219075</xdr:colOff>
      <xdr:row>2</xdr:row>
      <xdr:rowOff>142875</xdr:rowOff>
    </xdr:to>
    <xdr:pic>
      <xdr:nvPicPr>
        <xdr:cNvPr id="23" name="Picture 22" hidden="1"/>
        <xdr:cNvPicPr preferRelativeResize="1">
          <a:picLocks noChangeAspect="1"/>
        </xdr:cNvPicPr>
      </xdr:nvPicPr>
      <xdr:blipFill>
        <a:blip r:embed="rId7"/>
        <a:stretch>
          <a:fillRect/>
        </a:stretch>
      </xdr:blipFill>
      <xdr:spPr>
        <a:xfrm>
          <a:off x="0" y="876300"/>
          <a:ext cx="219075"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Q12"/>
  <sheetViews>
    <sheetView showGridLines="0" tabSelected="1" zoomScale="90" zoomScaleNormal="90" zoomScalePageLayoutView="0" workbookViewId="0" topLeftCell="A1">
      <selection activeCell="I14" sqref="I14"/>
    </sheetView>
  </sheetViews>
  <sheetFormatPr defaultColWidth="9.00390625" defaultRowHeight="12.75"/>
  <cols>
    <col min="1" max="16384" width="9.125" style="222" customWidth="1"/>
  </cols>
  <sheetData>
    <row r="1" ht="8.25" customHeight="1" thickBot="1"/>
    <row r="2" spans="2:17" s="57" customFormat="1" ht="39" customHeight="1">
      <c r="B2" s="374" t="s">
        <v>432</v>
      </c>
      <c r="C2" s="375"/>
      <c r="D2" s="375"/>
      <c r="E2" s="375"/>
      <c r="F2" s="375"/>
      <c r="G2" s="375"/>
      <c r="H2" s="375"/>
      <c r="I2" s="375"/>
      <c r="J2" s="375"/>
      <c r="K2" s="375"/>
      <c r="L2" s="375"/>
      <c r="M2" s="375"/>
      <c r="N2" s="375"/>
      <c r="O2" s="375"/>
      <c r="P2" s="375"/>
      <c r="Q2" s="376"/>
    </row>
    <row r="3" spans="2:17" s="57" customFormat="1" ht="48" customHeight="1" thickBot="1">
      <c r="B3" s="377" t="s">
        <v>433</v>
      </c>
      <c r="C3" s="378"/>
      <c r="D3" s="378"/>
      <c r="E3" s="378"/>
      <c r="F3" s="378"/>
      <c r="G3" s="378"/>
      <c r="H3" s="378"/>
      <c r="I3" s="378"/>
      <c r="J3" s="378"/>
      <c r="K3" s="378"/>
      <c r="L3" s="378"/>
      <c r="M3" s="378"/>
      <c r="N3" s="378"/>
      <c r="O3" s="378"/>
      <c r="P3" s="378"/>
      <c r="Q3" s="379"/>
    </row>
    <row r="4" spans="1:17" ht="35.25" customHeight="1">
      <c r="A4" s="223">
        <v>1</v>
      </c>
      <c r="B4" s="380" t="s">
        <v>380</v>
      </c>
      <c r="C4" s="380"/>
      <c r="D4" s="380"/>
      <c r="E4" s="380"/>
      <c r="F4" s="380"/>
      <c r="G4" s="380"/>
      <c r="H4" s="380"/>
      <c r="I4" s="380"/>
      <c r="J4" s="380"/>
      <c r="K4" s="380"/>
      <c r="L4" s="380"/>
      <c r="M4" s="380"/>
      <c r="N4" s="380"/>
      <c r="O4" s="380"/>
      <c r="P4" s="380"/>
      <c r="Q4" s="380"/>
    </row>
    <row r="5" spans="1:17" ht="35.25" customHeight="1">
      <c r="A5" s="223">
        <v>2</v>
      </c>
      <c r="B5" s="384" t="s">
        <v>292</v>
      </c>
      <c r="C5" s="384"/>
      <c r="D5" s="384"/>
      <c r="E5" s="384"/>
      <c r="F5" s="384"/>
      <c r="G5" s="384"/>
      <c r="H5" s="384"/>
      <c r="I5" s="384"/>
      <c r="J5" s="384"/>
      <c r="K5" s="384"/>
      <c r="L5" s="384"/>
      <c r="M5" s="384"/>
      <c r="N5" s="384"/>
      <c r="O5" s="384"/>
      <c r="P5" s="384"/>
      <c r="Q5" s="384"/>
    </row>
    <row r="6" spans="1:17" ht="35.25" customHeight="1">
      <c r="A6" s="223">
        <v>3</v>
      </c>
      <c r="B6" s="381" t="s">
        <v>293</v>
      </c>
      <c r="C6" s="382"/>
      <c r="D6" s="382"/>
      <c r="E6" s="382"/>
      <c r="F6" s="382"/>
      <c r="G6" s="382"/>
      <c r="H6" s="382"/>
      <c r="I6" s="382"/>
      <c r="J6" s="382"/>
      <c r="K6" s="382"/>
      <c r="L6" s="382"/>
      <c r="M6" s="382"/>
      <c r="N6" s="382"/>
      <c r="O6" s="382"/>
      <c r="P6" s="382"/>
      <c r="Q6" s="383"/>
    </row>
    <row r="7" spans="1:17" ht="35.25" customHeight="1">
      <c r="A7" s="223">
        <v>4</v>
      </c>
      <c r="B7" s="381" t="s">
        <v>295</v>
      </c>
      <c r="C7" s="382"/>
      <c r="D7" s="382"/>
      <c r="E7" s="382"/>
      <c r="F7" s="382"/>
      <c r="G7" s="382"/>
      <c r="H7" s="382"/>
      <c r="I7" s="382"/>
      <c r="J7" s="382"/>
      <c r="K7" s="382"/>
      <c r="L7" s="382"/>
      <c r="M7" s="382"/>
      <c r="N7" s="382"/>
      <c r="O7" s="382"/>
      <c r="P7" s="382"/>
      <c r="Q7" s="383"/>
    </row>
    <row r="8" spans="1:17" ht="56.25" customHeight="1">
      <c r="A8" s="223">
        <v>5</v>
      </c>
      <c r="B8" s="381" t="s">
        <v>402</v>
      </c>
      <c r="C8" s="382"/>
      <c r="D8" s="382"/>
      <c r="E8" s="382"/>
      <c r="F8" s="382"/>
      <c r="G8" s="382"/>
      <c r="H8" s="382"/>
      <c r="I8" s="382"/>
      <c r="J8" s="382"/>
      <c r="K8" s="382"/>
      <c r="L8" s="382"/>
      <c r="M8" s="382"/>
      <c r="N8" s="382"/>
      <c r="O8" s="382"/>
      <c r="P8" s="382"/>
      <c r="Q8" s="383"/>
    </row>
    <row r="9" spans="1:17" ht="35.25" customHeight="1">
      <c r="A9" s="223">
        <v>6</v>
      </c>
      <c r="B9" s="384" t="s">
        <v>294</v>
      </c>
      <c r="C9" s="384"/>
      <c r="D9" s="384"/>
      <c r="E9" s="384"/>
      <c r="F9" s="384"/>
      <c r="G9" s="384"/>
      <c r="H9" s="384"/>
      <c r="I9" s="384"/>
      <c r="J9" s="384"/>
      <c r="K9" s="384"/>
      <c r="L9" s="384"/>
      <c r="M9" s="384"/>
      <c r="N9" s="384"/>
      <c r="O9" s="384"/>
      <c r="P9" s="384"/>
      <c r="Q9" s="384"/>
    </row>
    <row r="10" spans="1:17" ht="35.25" customHeight="1">
      <c r="A10" s="223">
        <v>7</v>
      </c>
      <c r="B10" s="384" t="s">
        <v>381</v>
      </c>
      <c r="C10" s="384"/>
      <c r="D10" s="384"/>
      <c r="E10" s="384"/>
      <c r="F10" s="384"/>
      <c r="G10" s="384"/>
      <c r="H10" s="384"/>
      <c r="I10" s="384"/>
      <c r="J10" s="384"/>
      <c r="K10" s="384"/>
      <c r="L10" s="384"/>
      <c r="M10" s="384"/>
      <c r="N10" s="384"/>
      <c r="O10" s="384"/>
      <c r="P10" s="384"/>
      <c r="Q10" s="384"/>
    </row>
    <row r="11" spans="1:17" ht="35.25" customHeight="1">
      <c r="A11" s="223">
        <v>8</v>
      </c>
      <c r="B11" s="384" t="s">
        <v>403</v>
      </c>
      <c r="C11" s="384"/>
      <c r="D11" s="384"/>
      <c r="E11" s="384"/>
      <c r="F11" s="384"/>
      <c r="G11" s="384"/>
      <c r="H11" s="384"/>
      <c r="I11" s="384"/>
      <c r="J11" s="384"/>
      <c r="K11" s="384"/>
      <c r="L11" s="384"/>
      <c r="M11" s="384"/>
      <c r="N11" s="384"/>
      <c r="O11" s="384"/>
      <c r="P11" s="384"/>
      <c r="Q11" s="384"/>
    </row>
    <row r="12" spans="1:17" ht="15.75" customHeight="1">
      <c r="A12" s="339"/>
      <c r="B12" s="530"/>
      <c r="C12" s="530"/>
      <c r="D12" s="530"/>
      <c r="E12" s="530"/>
      <c r="F12" s="530"/>
      <c r="G12" s="530"/>
      <c r="H12" s="530"/>
      <c r="I12" s="530"/>
      <c r="J12" s="530"/>
      <c r="K12" s="530"/>
      <c r="L12" s="530"/>
      <c r="M12" s="530"/>
      <c r="N12" s="530"/>
      <c r="O12" s="530"/>
      <c r="P12" s="530"/>
      <c r="Q12" s="530"/>
    </row>
    <row r="13" ht="37.5" customHeight="1"/>
    <row r="14" ht="37.5" customHeight="1"/>
    <row r="15" ht="37.5" customHeight="1"/>
    <row r="16" ht="37.5" customHeight="1"/>
    <row r="17" ht="37.5" customHeight="1"/>
    <row r="18" ht="37.5" customHeight="1"/>
    <row r="19" ht="37.5" customHeight="1"/>
    <row r="20" ht="37.5" customHeight="1"/>
  </sheetData>
  <sheetProtection/>
  <mergeCells count="11">
    <mergeCell ref="B12:Q12"/>
    <mergeCell ref="B11:Q11"/>
    <mergeCell ref="B9:Q9"/>
    <mergeCell ref="B8:Q8"/>
    <mergeCell ref="B10:Q10"/>
    <mergeCell ref="B2:Q2"/>
    <mergeCell ref="B3:Q3"/>
    <mergeCell ref="B4:Q4"/>
    <mergeCell ref="B6:Q6"/>
    <mergeCell ref="B7:Q7"/>
    <mergeCell ref="B5:Q5"/>
  </mergeCells>
  <printOptions/>
  <pageMargins left="0.7" right="0.7" top="0.75" bottom="0.75" header="0.3" footer="0.3"/>
  <pageSetup fitToHeight="1" fitToWidth="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34">
      <selection activeCell="H51" sqref="H51"/>
    </sheetView>
  </sheetViews>
  <sheetFormatPr defaultColWidth="9.00390625" defaultRowHeight="12.75"/>
  <cols>
    <col min="1" max="1" width="23.125" style="47" customWidth="1"/>
    <col min="2" max="2" width="11.75390625" style="47" bestFit="1" customWidth="1"/>
    <col min="3" max="3" width="9.625" style="47" bestFit="1" customWidth="1"/>
    <col min="4" max="4" width="10.625" style="47" customWidth="1"/>
    <col min="5" max="6" width="9.125" style="47" customWidth="1"/>
    <col min="7" max="7" width="21.375" style="47" customWidth="1"/>
    <col min="8" max="8" width="21.25390625" style="47" customWidth="1"/>
    <col min="9" max="18" width="14.875" style="47" customWidth="1"/>
    <col min="19" max="19" width="14.625" style="47" customWidth="1"/>
    <col min="20" max="16384" width="9.125" style="47" customWidth="1"/>
  </cols>
  <sheetData>
    <row r="1" spans="1:19" ht="20.25" customHeight="1">
      <c r="A1" s="59" t="s">
        <v>1</v>
      </c>
      <c r="B1" s="60"/>
      <c r="C1" s="60"/>
      <c r="D1" s="60"/>
      <c r="E1" s="60"/>
      <c r="F1" s="60"/>
      <c r="G1" s="60"/>
      <c r="H1" s="60"/>
      <c r="I1" s="60"/>
      <c r="J1" s="60"/>
      <c r="K1" s="60"/>
      <c r="L1" s="60"/>
      <c r="M1" s="60"/>
      <c r="N1" s="60"/>
      <c r="O1" s="60"/>
      <c r="P1" s="60"/>
      <c r="Q1" s="60"/>
      <c r="R1" s="60"/>
      <c r="S1" s="61"/>
    </row>
    <row r="2" spans="1:19" s="49" customFormat="1" ht="40.5" customHeight="1">
      <c r="A2" s="55" t="s">
        <v>96</v>
      </c>
      <c r="B2" s="55" t="s">
        <v>89</v>
      </c>
      <c r="C2" s="55" t="s">
        <v>90</v>
      </c>
      <c r="D2" s="55" t="s">
        <v>91</v>
      </c>
      <c r="E2" s="55" t="s">
        <v>92</v>
      </c>
      <c r="F2" s="55" t="s">
        <v>93</v>
      </c>
      <c r="G2" s="55" t="s">
        <v>94</v>
      </c>
      <c r="H2" s="145"/>
      <c r="I2" s="31" t="s">
        <v>66</v>
      </c>
      <c r="J2" s="31" t="s">
        <v>67</v>
      </c>
      <c r="K2" s="31" t="s">
        <v>68</v>
      </c>
      <c r="L2" s="31" t="s">
        <v>69</v>
      </c>
      <c r="M2" s="31" t="s">
        <v>70</v>
      </c>
      <c r="N2" s="31" t="s">
        <v>71</v>
      </c>
      <c r="O2" s="31" t="s">
        <v>72</v>
      </c>
      <c r="P2" s="31" t="s">
        <v>73</v>
      </c>
      <c r="Q2" s="31" t="s">
        <v>74</v>
      </c>
      <c r="R2" s="31" t="s">
        <v>75</v>
      </c>
      <c r="S2" s="55" t="s">
        <v>95</v>
      </c>
    </row>
    <row r="3" spans="1:19" ht="37.5" customHeight="1">
      <c r="A3" s="405"/>
      <c r="B3" s="477"/>
      <c r="C3" s="474"/>
      <c r="D3" s="474"/>
      <c r="E3" s="489"/>
      <c r="F3" s="492"/>
      <c r="G3" s="474"/>
      <c r="H3" s="150" t="s">
        <v>222</v>
      </c>
      <c r="I3" s="148"/>
      <c r="J3" s="146">
        <f>I3-I5</f>
        <v>0</v>
      </c>
      <c r="K3" s="146">
        <f>J3-J5</f>
        <v>0</v>
      </c>
      <c r="L3" s="146">
        <f aca="true" t="shared" si="0" ref="L3:R3">K3-K5</f>
        <v>0</v>
      </c>
      <c r="M3" s="146">
        <f t="shared" si="0"/>
        <v>0</v>
      </c>
      <c r="N3" s="146">
        <f t="shared" si="0"/>
        <v>0</v>
      </c>
      <c r="O3" s="146">
        <f t="shared" si="0"/>
        <v>0</v>
      </c>
      <c r="P3" s="146">
        <f t="shared" si="0"/>
        <v>0</v>
      </c>
      <c r="Q3" s="146">
        <f t="shared" si="0"/>
        <v>0</v>
      </c>
      <c r="R3" s="146">
        <f t="shared" si="0"/>
        <v>0</v>
      </c>
      <c r="S3" s="495"/>
    </row>
    <row r="4" spans="1:19" ht="13.5" customHeight="1">
      <c r="A4" s="406"/>
      <c r="B4" s="478"/>
      <c r="C4" s="475"/>
      <c r="D4" s="475"/>
      <c r="E4" s="490"/>
      <c r="F4" s="493"/>
      <c r="G4" s="475"/>
      <c r="H4" s="151" t="s">
        <v>85</v>
      </c>
      <c r="I4" s="147"/>
      <c r="J4" s="147"/>
      <c r="K4" s="147"/>
      <c r="L4" s="147"/>
      <c r="M4" s="147"/>
      <c r="N4" s="147"/>
      <c r="O4" s="147"/>
      <c r="P4" s="147"/>
      <c r="Q4" s="147"/>
      <c r="R4" s="147"/>
      <c r="S4" s="496"/>
    </row>
    <row r="5" spans="1:19" ht="13.5" customHeight="1">
      <c r="A5" s="407"/>
      <c r="B5" s="479"/>
      <c r="C5" s="476"/>
      <c r="D5" s="476"/>
      <c r="E5" s="491"/>
      <c r="F5" s="494"/>
      <c r="G5" s="476"/>
      <c r="H5" s="152" t="s">
        <v>205</v>
      </c>
      <c r="I5" s="56"/>
      <c r="J5" s="56"/>
      <c r="K5" s="56"/>
      <c r="L5" s="56"/>
      <c r="M5" s="56"/>
      <c r="N5" s="56"/>
      <c r="O5" s="56"/>
      <c r="P5" s="56"/>
      <c r="Q5" s="56"/>
      <c r="R5" s="56"/>
      <c r="S5" s="497"/>
    </row>
    <row r="6" spans="1:19" ht="37.5" customHeight="1">
      <c r="A6" s="405"/>
      <c r="B6" s="477"/>
      <c r="C6" s="474"/>
      <c r="D6" s="474"/>
      <c r="E6" s="489"/>
      <c r="F6" s="492"/>
      <c r="G6" s="474"/>
      <c r="H6" s="150" t="s">
        <v>222</v>
      </c>
      <c r="I6" s="148"/>
      <c r="J6" s="146">
        <f>I6-I8</f>
        <v>0</v>
      </c>
      <c r="K6" s="146">
        <f>J6-J8</f>
        <v>0</v>
      </c>
      <c r="L6" s="146">
        <f aca="true" t="shared" si="1" ref="L6:R6">K6-K8</f>
        <v>0</v>
      </c>
      <c r="M6" s="146">
        <f t="shared" si="1"/>
        <v>0</v>
      </c>
      <c r="N6" s="146">
        <f t="shared" si="1"/>
        <v>0</v>
      </c>
      <c r="O6" s="146">
        <f t="shared" si="1"/>
        <v>0</v>
      </c>
      <c r="P6" s="146">
        <f t="shared" si="1"/>
        <v>0</v>
      </c>
      <c r="Q6" s="146">
        <f t="shared" si="1"/>
        <v>0</v>
      </c>
      <c r="R6" s="146">
        <f t="shared" si="1"/>
        <v>0</v>
      </c>
      <c r="S6" s="495"/>
    </row>
    <row r="7" spans="1:19" ht="13.5" customHeight="1">
      <c r="A7" s="406"/>
      <c r="B7" s="478"/>
      <c r="C7" s="475"/>
      <c r="D7" s="475"/>
      <c r="E7" s="490"/>
      <c r="F7" s="493"/>
      <c r="G7" s="475"/>
      <c r="H7" s="151" t="s">
        <v>85</v>
      </c>
      <c r="I7" s="147"/>
      <c r="J7" s="147"/>
      <c r="K7" s="147"/>
      <c r="L7" s="147"/>
      <c r="M7" s="147"/>
      <c r="N7" s="147"/>
      <c r="O7" s="147"/>
      <c r="P7" s="147"/>
      <c r="Q7" s="147"/>
      <c r="R7" s="147"/>
      <c r="S7" s="496"/>
    </row>
    <row r="8" spans="1:19" ht="13.5" customHeight="1">
      <c r="A8" s="407"/>
      <c r="B8" s="479"/>
      <c r="C8" s="476"/>
      <c r="D8" s="476"/>
      <c r="E8" s="491"/>
      <c r="F8" s="494"/>
      <c r="G8" s="476"/>
      <c r="H8" s="152" t="s">
        <v>205</v>
      </c>
      <c r="I8" s="56"/>
      <c r="J8" s="56"/>
      <c r="K8" s="56"/>
      <c r="L8" s="56"/>
      <c r="M8" s="56"/>
      <c r="N8" s="56"/>
      <c r="O8" s="56"/>
      <c r="P8" s="56"/>
      <c r="Q8" s="56"/>
      <c r="R8" s="56"/>
      <c r="S8" s="497"/>
    </row>
    <row r="9" spans="1:19" ht="37.5" customHeight="1">
      <c r="A9" s="405"/>
      <c r="B9" s="477"/>
      <c r="C9" s="474"/>
      <c r="D9" s="474"/>
      <c r="E9" s="489"/>
      <c r="F9" s="492"/>
      <c r="G9" s="474"/>
      <c r="H9" s="150" t="s">
        <v>222</v>
      </c>
      <c r="I9" s="148"/>
      <c r="J9" s="146">
        <f>I9-I11</f>
        <v>0</v>
      </c>
      <c r="K9" s="146">
        <f>J9-J11</f>
        <v>0</v>
      </c>
      <c r="L9" s="146">
        <f aca="true" t="shared" si="2" ref="L9:R9">K9-K11</f>
        <v>0</v>
      </c>
      <c r="M9" s="146">
        <f t="shared" si="2"/>
        <v>0</v>
      </c>
      <c r="N9" s="146">
        <f t="shared" si="2"/>
        <v>0</v>
      </c>
      <c r="O9" s="146">
        <f t="shared" si="2"/>
        <v>0</v>
      </c>
      <c r="P9" s="146">
        <f t="shared" si="2"/>
        <v>0</v>
      </c>
      <c r="Q9" s="146">
        <f t="shared" si="2"/>
        <v>0</v>
      </c>
      <c r="R9" s="146">
        <f t="shared" si="2"/>
        <v>0</v>
      </c>
      <c r="S9" s="495"/>
    </row>
    <row r="10" spans="1:19" ht="13.5" customHeight="1">
      <c r="A10" s="406"/>
      <c r="B10" s="478"/>
      <c r="C10" s="475"/>
      <c r="D10" s="475"/>
      <c r="E10" s="490"/>
      <c r="F10" s="493"/>
      <c r="G10" s="475"/>
      <c r="H10" s="151" t="s">
        <v>85</v>
      </c>
      <c r="I10" s="147"/>
      <c r="J10" s="147"/>
      <c r="K10" s="147"/>
      <c r="L10" s="147"/>
      <c r="M10" s="147"/>
      <c r="N10" s="147"/>
      <c r="O10" s="147"/>
      <c r="P10" s="147"/>
      <c r="Q10" s="147"/>
      <c r="R10" s="147"/>
      <c r="S10" s="496"/>
    </row>
    <row r="11" spans="1:19" ht="13.5" customHeight="1">
      <c r="A11" s="407"/>
      <c r="B11" s="479"/>
      <c r="C11" s="476"/>
      <c r="D11" s="476"/>
      <c r="E11" s="491"/>
      <c r="F11" s="494"/>
      <c r="G11" s="476"/>
      <c r="H11" s="152" t="s">
        <v>205</v>
      </c>
      <c r="I11" s="56"/>
      <c r="J11" s="56"/>
      <c r="K11" s="56"/>
      <c r="L11" s="56"/>
      <c r="M11" s="56"/>
      <c r="N11" s="56"/>
      <c r="O11" s="56"/>
      <c r="P11" s="56"/>
      <c r="Q11" s="56"/>
      <c r="R11" s="56"/>
      <c r="S11" s="497"/>
    </row>
    <row r="12" spans="1:19" ht="37.5" customHeight="1">
      <c r="A12" s="431" t="s">
        <v>225</v>
      </c>
      <c r="B12" s="477"/>
      <c r="C12" s="474"/>
      <c r="D12" s="474"/>
      <c r="E12" s="489"/>
      <c r="F12" s="492"/>
      <c r="G12" s="474"/>
      <c r="H12" s="181" t="s">
        <v>222</v>
      </c>
      <c r="I12" s="63">
        <f>SUM(I3,I6,I9)</f>
        <v>0</v>
      </c>
      <c r="J12" s="63">
        <f>SUM(J3,J6,J9)</f>
        <v>0</v>
      </c>
      <c r="K12" s="63">
        <f aca="true" t="shared" si="3" ref="K12:R12">SUM(K3,K6,K9)</f>
        <v>0</v>
      </c>
      <c r="L12" s="63">
        <f t="shared" si="3"/>
        <v>0</v>
      </c>
      <c r="M12" s="63">
        <f t="shared" si="3"/>
        <v>0</v>
      </c>
      <c r="N12" s="63">
        <f t="shared" si="3"/>
        <v>0</v>
      </c>
      <c r="O12" s="63">
        <f t="shared" si="3"/>
        <v>0</v>
      </c>
      <c r="P12" s="63">
        <f t="shared" si="3"/>
        <v>0</v>
      </c>
      <c r="Q12" s="63">
        <f t="shared" si="3"/>
        <v>0</v>
      </c>
      <c r="R12" s="63">
        <f t="shared" si="3"/>
        <v>0</v>
      </c>
      <c r="S12" s="495"/>
    </row>
    <row r="13" spans="1:19" ht="13.5" customHeight="1">
      <c r="A13" s="482"/>
      <c r="B13" s="478"/>
      <c r="C13" s="475"/>
      <c r="D13" s="475"/>
      <c r="E13" s="490"/>
      <c r="F13" s="493"/>
      <c r="G13" s="475"/>
      <c r="H13" s="182" t="s">
        <v>85</v>
      </c>
      <c r="I13" s="149">
        <f>SUM(I4,I7,I10)</f>
        <v>0</v>
      </c>
      <c r="J13" s="149">
        <f aca="true" t="shared" si="4" ref="J13:R13">SUM(J4,J7,J10)</f>
        <v>0</v>
      </c>
      <c r="K13" s="149">
        <f t="shared" si="4"/>
        <v>0</v>
      </c>
      <c r="L13" s="149">
        <f t="shared" si="4"/>
        <v>0</v>
      </c>
      <c r="M13" s="149">
        <f t="shared" si="4"/>
        <v>0</v>
      </c>
      <c r="N13" s="149">
        <f t="shared" si="4"/>
        <v>0</v>
      </c>
      <c r="O13" s="149">
        <f t="shared" si="4"/>
        <v>0</v>
      </c>
      <c r="P13" s="149">
        <f t="shared" si="4"/>
        <v>0</v>
      </c>
      <c r="Q13" s="149">
        <f t="shared" si="4"/>
        <v>0</v>
      </c>
      <c r="R13" s="149">
        <f t="shared" si="4"/>
        <v>0</v>
      </c>
      <c r="S13" s="496"/>
    </row>
    <row r="14" spans="1:19" ht="13.5" customHeight="1">
      <c r="A14" s="432"/>
      <c r="B14" s="479"/>
      <c r="C14" s="476"/>
      <c r="D14" s="476"/>
      <c r="E14" s="491"/>
      <c r="F14" s="494"/>
      <c r="G14" s="476"/>
      <c r="H14" s="183" t="s">
        <v>205</v>
      </c>
      <c r="I14" s="64">
        <f>SUM(I5,I8,I11)</f>
        <v>0</v>
      </c>
      <c r="J14" s="64">
        <f aca="true" t="shared" si="5" ref="J14:R14">SUM(J5,J8,J11)</f>
        <v>0</v>
      </c>
      <c r="K14" s="64">
        <f t="shared" si="5"/>
        <v>0</v>
      </c>
      <c r="L14" s="64">
        <f t="shared" si="5"/>
        <v>0</v>
      </c>
      <c r="M14" s="64">
        <f t="shared" si="5"/>
        <v>0</v>
      </c>
      <c r="N14" s="64">
        <f t="shared" si="5"/>
        <v>0</v>
      </c>
      <c r="O14" s="64">
        <f t="shared" si="5"/>
        <v>0</v>
      </c>
      <c r="P14" s="64">
        <f t="shared" si="5"/>
        <v>0</v>
      </c>
      <c r="Q14" s="64">
        <f t="shared" si="5"/>
        <v>0</v>
      </c>
      <c r="R14" s="64">
        <f t="shared" si="5"/>
        <v>0</v>
      </c>
      <c r="S14" s="497"/>
    </row>
    <row r="15" spans="1:19" s="48" customFormat="1" ht="11.25" customHeight="1">
      <c r="A15" s="58"/>
      <c r="B15" s="51"/>
      <c r="C15" s="52"/>
      <c r="D15" s="52"/>
      <c r="E15" s="52"/>
      <c r="F15" s="53"/>
      <c r="G15" s="52"/>
      <c r="H15" s="52"/>
      <c r="I15" s="52"/>
      <c r="J15" s="52"/>
      <c r="K15" s="52"/>
      <c r="L15" s="52"/>
      <c r="M15" s="52"/>
      <c r="N15" s="52"/>
      <c r="O15" s="52"/>
      <c r="P15" s="52"/>
      <c r="Q15" s="52"/>
      <c r="R15" s="52"/>
      <c r="S15" s="50"/>
    </row>
    <row r="16" spans="1:19" ht="21" customHeight="1">
      <c r="A16" s="59" t="s">
        <v>2</v>
      </c>
      <c r="B16" s="60"/>
      <c r="C16" s="60"/>
      <c r="D16" s="60"/>
      <c r="E16" s="60"/>
      <c r="F16" s="60"/>
      <c r="G16" s="60"/>
      <c r="H16" s="60"/>
      <c r="I16" s="60"/>
      <c r="J16" s="60"/>
      <c r="K16" s="60"/>
      <c r="L16" s="60"/>
      <c r="M16" s="60"/>
      <c r="N16" s="60"/>
      <c r="O16" s="60"/>
      <c r="P16" s="60"/>
      <c r="Q16" s="60"/>
      <c r="R16" s="60"/>
      <c r="S16" s="61"/>
    </row>
    <row r="17" spans="1:19" s="49" customFormat="1" ht="36" customHeight="1">
      <c r="A17" s="55" t="s">
        <v>96</v>
      </c>
      <c r="B17" s="55" t="s">
        <v>89</v>
      </c>
      <c r="C17" s="55" t="s">
        <v>210</v>
      </c>
      <c r="D17" s="55" t="s">
        <v>93</v>
      </c>
      <c r="E17" s="132"/>
      <c r="F17" s="132"/>
      <c r="G17" s="132"/>
      <c r="H17" s="132"/>
      <c r="I17" s="161" t="s">
        <v>66</v>
      </c>
      <c r="J17" s="161" t="s">
        <v>67</v>
      </c>
      <c r="K17" s="161" t="s">
        <v>68</v>
      </c>
      <c r="L17" s="161" t="s">
        <v>69</v>
      </c>
      <c r="M17" s="161" t="s">
        <v>70</v>
      </c>
      <c r="N17" s="161" t="s">
        <v>71</v>
      </c>
      <c r="O17" s="161" t="s">
        <v>72</v>
      </c>
      <c r="P17" s="161" t="s">
        <v>73</v>
      </c>
      <c r="Q17" s="161" t="s">
        <v>74</v>
      </c>
      <c r="R17" s="161" t="s">
        <v>75</v>
      </c>
      <c r="S17" s="55" t="s">
        <v>95</v>
      </c>
    </row>
    <row r="18" spans="1:19" ht="18" customHeight="1">
      <c r="A18" s="405"/>
      <c r="B18" s="483"/>
      <c r="C18" s="485"/>
      <c r="D18" s="487"/>
      <c r="E18" s="480"/>
      <c r="F18" s="480"/>
      <c r="G18" s="480"/>
      <c r="H18" s="150" t="s">
        <v>229</v>
      </c>
      <c r="I18" s="150"/>
      <c r="J18" s="150"/>
      <c r="K18" s="150"/>
      <c r="L18" s="150"/>
      <c r="M18" s="150"/>
      <c r="N18" s="150"/>
      <c r="O18" s="150"/>
      <c r="P18" s="150"/>
      <c r="Q18" s="150"/>
      <c r="R18" s="150"/>
      <c r="S18" s="495"/>
    </row>
    <row r="19" spans="1:19" ht="18" customHeight="1">
      <c r="A19" s="407"/>
      <c r="B19" s="484"/>
      <c r="C19" s="486"/>
      <c r="D19" s="488"/>
      <c r="E19" s="481"/>
      <c r="F19" s="481"/>
      <c r="G19" s="481"/>
      <c r="H19" s="151" t="s">
        <v>85</v>
      </c>
      <c r="I19" s="152"/>
      <c r="J19" s="152"/>
      <c r="K19" s="152"/>
      <c r="L19" s="152"/>
      <c r="M19" s="152"/>
      <c r="N19" s="152"/>
      <c r="O19" s="152"/>
      <c r="P19" s="152"/>
      <c r="Q19" s="152"/>
      <c r="R19" s="152"/>
      <c r="S19" s="497"/>
    </row>
    <row r="20" spans="1:19" ht="18" customHeight="1">
      <c r="A20" s="405"/>
      <c r="B20" s="483"/>
      <c r="C20" s="485"/>
      <c r="D20" s="487"/>
      <c r="E20" s="480"/>
      <c r="F20" s="480"/>
      <c r="G20" s="480"/>
      <c r="H20" s="150" t="s">
        <v>229</v>
      </c>
      <c r="I20" s="150"/>
      <c r="J20" s="150"/>
      <c r="K20" s="150"/>
      <c r="L20" s="150"/>
      <c r="M20" s="150"/>
      <c r="N20" s="150"/>
      <c r="O20" s="150"/>
      <c r="P20" s="150"/>
      <c r="Q20" s="150"/>
      <c r="R20" s="150"/>
      <c r="S20" s="495"/>
    </row>
    <row r="21" spans="1:19" ht="18" customHeight="1">
      <c r="A21" s="407"/>
      <c r="B21" s="484"/>
      <c r="C21" s="486"/>
      <c r="D21" s="488"/>
      <c r="E21" s="481"/>
      <c r="F21" s="481"/>
      <c r="G21" s="481"/>
      <c r="H21" s="151" t="s">
        <v>85</v>
      </c>
      <c r="I21" s="152"/>
      <c r="J21" s="152"/>
      <c r="K21" s="152"/>
      <c r="L21" s="152"/>
      <c r="M21" s="152"/>
      <c r="N21" s="152"/>
      <c r="O21" s="152"/>
      <c r="P21" s="152"/>
      <c r="Q21" s="152"/>
      <c r="R21" s="152"/>
      <c r="S21" s="497"/>
    </row>
    <row r="22" spans="1:19" ht="18" customHeight="1">
      <c r="A22" s="405"/>
      <c r="B22" s="483"/>
      <c r="C22" s="485"/>
      <c r="D22" s="487"/>
      <c r="E22" s="480"/>
      <c r="F22" s="480"/>
      <c r="G22" s="480"/>
      <c r="H22" s="150" t="s">
        <v>229</v>
      </c>
      <c r="I22" s="150"/>
      <c r="J22" s="150"/>
      <c r="K22" s="150"/>
      <c r="L22" s="150"/>
      <c r="M22" s="150"/>
      <c r="N22" s="150"/>
      <c r="O22" s="150"/>
      <c r="P22" s="150"/>
      <c r="Q22" s="150"/>
      <c r="R22" s="150"/>
      <c r="S22" s="495"/>
    </row>
    <row r="23" spans="1:19" ht="18" customHeight="1">
      <c r="A23" s="407"/>
      <c r="B23" s="484"/>
      <c r="C23" s="486"/>
      <c r="D23" s="488"/>
      <c r="E23" s="481"/>
      <c r="F23" s="481"/>
      <c r="G23" s="481"/>
      <c r="H23" s="152" t="s">
        <v>85</v>
      </c>
      <c r="I23" s="152"/>
      <c r="J23" s="152"/>
      <c r="K23" s="152"/>
      <c r="L23" s="152"/>
      <c r="M23" s="152"/>
      <c r="N23" s="152"/>
      <c r="O23" s="152"/>
      <c r="P23" s="152"/>
      <c r="Q23" s="152"/>
      <c r="R23" s="152"/>
      <c r="S23" s="497"/>
    </row>
    <row r="24" spans="1:19" ht="18" customHeight="1">
      <c r="A24" s="483" t="s">
        <v>225</v>
      </c>
      <c r="B24" s="483"/>
      <c r="C24" s="485"/>
      <c r="D24" s="487"/>
      <c r="E24" s="480"/>
      <c r="F24" s="480"/>
      <c r="G24" s="480"/>
      <c r="H24" s="181" t="s">
        <v>229</v>
      </c>
      <c r="I24" s="63">
        <f>SUM(I18,I20,I22)</f>
        <v>0</v>
      </c>
      <c r="J24" s="63">
        <f aca="true" t="shared" si="6" ref="J24:R25">SUM(J18,J20,J22)</f>
        <v>0</v>
      </c>
      <c r="K24" s="63">
        <f t="shared" si="6"/>
        <v>0</v>
      </c>
      <c r="L24" s="63">
        <f t="shared" si="6"/>
        <v>0</v>
      </c>
      <c r="M24" s="63">
        <f t="shared" si="6"/>
        <v>0</v>
      </c>
      <c r="N24" s="63">
        <f t="shared" si="6"/>
        <v>0</v>
      </c>
      <c r="O24" s="63">
        <f t="shared" si="6"/>
        <v>0</v>
      </c>
      <c r="P24" s="63">
        <f t="shared" si="6"/>
        <v>0</v>
      </c>
      <c r="Q24" s="63">
        <f t="shared" si="6"/>
        <v>0</v>
      </c>
      <c r="R24" s="63">
        <f t="shared" si="6"/>
        <v>0</v>
      </c>
      <c r="S24" s="495"/>
    </row>
    <row r="25" spans="1:19" ht="18" customHeight="1">
      <c r="A25" s="484"/>
      <c r="B25" s="484"/>
      <c r="C25" s="486"/>
      <c r="D25" s="488"/>
      <c r="E25" s="481"/>
      <c r="F25" s="481"/>
      <c r="G25" s="481"/>
      <c r="H25" s="183" t="s">
        <v>85</v>
      </c>
      <c r="I25" s="64">
        <f>SUM(I19,I21,I23)</f>
        <v>0</v>
      </c>
      <c r="J25" s="64">
        <f t="shared" si="6"/>
        <v>0</v>
      </c>
      <c r="K25" s="64">
        <f t="shared" si="6"/>
        <v>0</v>
      </c>
      <c r="L25" s="64">
        <f t="shared" si="6"/>
        <v>0</v>
      </c>
      <c r="M25" s="64">
        <f t="shared" si="6"/>
        <v>0</v>
      </c>
      <c r="N25" s="64">
        <f t="shared" si="6"/>
        <v>0</v>
      </c>
      <c r="O25" s="64">
        <f t="shared" si="6"/>
        <v>0</v>
      </c>
      <c r="P25" s="64">
        <f t="shared" si="6"/>
        <v>0</v>
      </c>
      <c r="Q25" s="64">
        <f t="shared" si="6"/>
        <v>0</v>
      </c>
      <c r="R25" s="64">
        <f t="shared" si="6"/>
        <v>0</v>
      </c>
      <c r="S25" s="497"/>
    </row>
    <row r="27" spans="1:19" ht="24.75" customHeight="1">
      <c r="A27" s="431" t="s">
        <v>230</v>
      </c>
      <c r="B27" s="480"/>
      <c r="C27" s="480"/>
      <c r="D27" s="508"/>
      <c r="E27" s="480"/>
      <c r="F27" s="480"/>
      <c r="G27" s="480"/>
      <c r="H27" s="181" t="s">
        <v>85</v>
      </c>
      <c r="I27" s="63">
        <f>I13+I25</f>
        <v>0</v>
      </c>
      <c r="J27" s="63">
        <f aca="true" t="shared" si="7" ref="J27:R27">J13+J25</f>
        <v>0</v>
      </c>
      <c r="K27" s="63">
        <f t="shared" si="7"/>
        <v>0</v>
      </c>
      <c r="L27" s="63">
        <f t="shared" si="7"/>
        <v>0</v>
      </c>
      <c r="M27" s="63">
        <f t="shared" si="7"/>
        <v>0</v>
      </c>
      <c r="N27" s="63">
        <f t="shared" si="7"/>
        <v>0</v>
      </c>
      <c r="O27" s="63">
        <f t="shared" si="7"/>
        <v>0</v>
      </c>
      <c r="P27" s="63">
        <f t="shared" si="7"/>
        <v>0</v>
      </c>
      <c r="Q27" s="63">
        <f t="shared" si="7"/>
        <v>0</v>
      </c>
      <c r="R27" s="63">
        <f t="shared" si="7"/>
        <v>0</v>
      </c>
      <c r="S27" s="505"/>
    </row>
    <row r="28" spans="1:19" ht="24.75" customHeight="1">
      <c r="A28" s="432"/>
      <c r="B28" s="481"/>
      <c r="C28" s="481"/>
      <c r="D28" s="509"/>
      <c r="E28" s="481"/>
      <c r="F28" s="481"/>
      <c r="G28" s="481"/>
      <c r="H28" s="183" t="s">
        <v>86</v>
      </c>
      <c r="I28" s="64">
        <f>I14</f>
        <v>0</v>
      </c>
      <c r="J28" s="64">
        <f aca="true" t="shared" si="8" ref="J28:R28">J14</f>
        <v>0</v>
      </c>
      <c r="K28" s="64">
        <f t="shared" si="8"/>
        <v>0</v>
      </c>
      <c r="L28" s="64">
        <f t="shared" si="8"/>
        <v>0</v>
      </c>
      <c r="M28" s="64">
        <f t="shared" si="8"/>
        <v>0</v>
      </c>
      <c r="N28" s="64">
        <f t="shared" si="8"/>
        <v>0</v>
      </c>
      <c r="O28" s="64">
        <f t="shared" si="8"/>
        <v>0</v>
      </c>
      <c r="P28" s="64">
        <f t="shared" si="8"/>
        <v>0</v>
      </c>
      <c r="Q28" s="64">
        <f t="shared" si="8"/>
        <v>0</v>
      </c>
      <c r="R28" s="64">
        <f t="shared" si="8"/>
        <v>0</v>
      </c>
      <c r="S28" s="506"/>
    </row>
    <row r="30" spans="1:19" s="57" customFormat="1" ht="17.25" customHeight="1">
      <c r="A30" s="162" t="s">
        <v>310</v>
      </c>
      <c r="B30" s="163"/>
      <c r="C30" s="163"/>
      <c r="D30" s="163"/>
      <c r="E30" s="163"/>
      <c r="F30" s="163"/>
      <c r="G30" s="163"/>
      <c r="H30" s="163"/>
      <c r="I30" s="163"/>
      <c r="J30" s="163"/>
      <c r="K30" s="163"/>
      <c r="L30" s="163"/>
      <c r="M30" s="163"/>
      <c r="N30" s="163"/>
      <c r="O30" s="163"/>
      <c r="P30" s="163"/>
      <c r="Q30" s="163"/>
      <c r="R30" s="163"/>
      <c r="S30" s="164"/>
    </row>
    <row r="31" spans="1:19" s="57" customFormat="1" ht="17.25" customHeight="1">
      <c r="A31" s="165" t="s">
        <v>97</v>
      </c>
      <c r="B31" s="166"/>
      <c r="C31" s="166"/>
      <c r="D31" s="166"/>
      <c r="E31" s="166"/>
      <c r="F31" s="166"/>
      <c r="G31" s="166"/>
      <c r="H31" s="166"/>
      <c r="I31" s="166"/>
      <c r="J31" s="166"/>
      <c r="K31" s="166"/>
      <c r="L31" s="166"/>
      <c r="M31" s="166"/>
      <c r="N31" s="166"/>
      <c r="O31" s="166"/>
      <c r="P31" s="166"/>
      <c r="Q31" s="166"/>
      <c r="R31" s="166"/>
      <c r="S31" s="167"/>
    </row>
    <row r="33" spans="1:19" ht="22.5" customHeight="1">
      <c r="A33" s="59" t="s">
        <v>151</v>
      </c>
      <c r="B33" s="60"/>
      <c r="C33" s="60"/>
      <c r="D33" s="60"/>
      <c r="E33" s="60"/>
      <c r="F33" s="60"/>
      <c r="G33" s="60"/>
      <c r="H33" s="60"/>
      <c r="I33" s="60"/>
      <c r="J33" s="60"/>
      <c r="K33" s="60"/>
      <c r="L33" s="60"/>
      <c r="M33" s="60"/>
      <c r="N33" s="60"/>
      <c r="O33" s="60"/>
      <c r="P33" s="60"/>
      <c r="Q33" s="60"/>
      <c r="R33" s="60"/>
      <c r="S33" s="61"/>
    </row>
    <row r="34" spans="1:19" s="49" customFormat="1" ht="63" customHeight="1">
      <c r="A34" s="55" t="s">
        <v>96</v>
      </c>
      <c r="B34" s="55" t="s">
        <v>89</v>
      </c>
      <c r="C34" s="55" t="s">
        <v>214</v>
      </c>
      <c r="D34" s="55" t="s">
        <v>210</v>
      </c>
      <c r="E34" s="55" t="s">
        <v>92</v>
      </c>
      <c r="F34" s="55" t="s">
        <v>157</v>
      </c>
      <c r="G34" s="118"/>
      <c r="H34" s="132"/>
      <c r="I34" s="31" t="s">
        <v>66</v>
      </c>
      <c r="J34" s="31" t="s">
        <v>67</v>
      </c>
      <c r="K34" s="31" t="s">
        <v>68</v>
      </c>
      <c r="L34" s="31" t="s">
        <v>69</v>
      </c>
      <c r="M34" s="31" t="s">
        <v>70</v>
      </c>
      <c r="N34" s="31" t="s">
        <v>71</v>
      </c>
      <c r="O34" s="31" t="s">
        <v>72</v>
      </c>
      <c r="P34" s="31" t="s">
        <v>73</v>
      </c>
      <c r="Q34" s="31" t="s">
        <v>74</v>
      </c>
      <c r="R34" s="31" t="s">
        <v>75</v>
      </c>
      <c r="S34" s="55" t="s">
        <v>95</v>
      </c>
    </row>
    <row r="35" spans="1:19" ht="23.25" customHeight="1">
      <c r="A35" s="405"/>
      <c r="B35" s="483"/>
      <c r="C35" s="485"/>
      <c r="D35" s="485"/>
      <c r="E35" s="502"/>
      <c r="F35" s="485"/>
      <c r="G35" s="498" t="s">
        <v>429</v>
      </c>
      <c r="H35" s="499"/>
      <c r="I35" s="150"/>
      <c r="J35" s="150"/>
      <c r="K35" s="150"/>
      <c r="L35" s="150"/>
      <c r="M35" s="150"/>
      <c r="N35" s="150"/>
      <c r="O35" s="150"/>
      <c r="P35" s="150"/>
      <c r="Q35" s="150"/>
      <c r="R35" s="150"/>
      <c r="S35" s="495"/>
    </row>
    <row r="36" spans="1:19" ht="23.25" customHeight="1">
      <c r="A36" s="406"/>
      <c r="B36" s="500"/>
      <c r="C36" s="501"/>
      <c r="D36" s="501"/>
      <c r="E36" s="503"/>
      <c r="F36" s="501"/>
      <c r="G36" s="507" t="s">
        <v>231</v>
      </c>
      <c r="H36" s="358" t="s">
        <v>422</v>
      </c>
      <c r="I36" s="151"/>
      <c r="J36" s="151"/>
      <c r="K36" s="151"/>
      <c r="L36" s="151"/>
      <c r="M36" s="151"/>
      <c r="N36" s="151"/>
      <c r="O36" s="151"/>
      <c r="P36" s="151"/>
      <c r="Q36" s="151"/>
      <c r="R36" s="151"/>
      <c r="S36" s="496"/>
    </row>
    <row r="37" spans="1:19" ht="23.25" customHeight="1">
      <c r="A37" s="406"/>
      <c r="B37" s="500"/>
      <c r="C37" s="501"/>
      <c r="D37" s="501"/>
      <c r="E37" s="503"/>
      <c r="F37" s="501"/>
      <c r="G37" s="507"/>
      <c r="H37" s="359" t="s">
        <v>86</v>
      </c>
      <c r="I37" s="151"/>
      <c r="J37" s="151"/>
      <c r="K37" s="151"/>
      <c r="L37" s="151"/>
      <c r="M37" s="151"/>
      <c r="N37" s="151"/>
      <c r="O37" s="151"/>
      <c r="P37" s="151"/>
      <c r="Q37" s="151"/>
      <c r="R37" s="151"/>
      <c r="S37" s="496"/>
    </row>
    <row r="38" spans="1:19" ht="23.25" customHeight="1">
      <c r="A38" s="407"/>
      <c r="B38" s="484"/>
      <c r="C38" s="486"/>
      <c r="D38" s="486"/>
      <c r="E38" s="504"/>
      <c r="F38" s="486"/>
      <c r="G38" s="152" t="s">
        <v>232</v>
      </c>
      <c r="H38" s="132"/>
      <c r="I38" s="152"/>
      <c r="J38" s="152"/>
      <c r="K38" s="152"/>
      <c r="L38" s="152"/>
      <c r="M38" s="152"/>
      <c r="N38" s="152"/>
      <c r="O38" s="152"/>
      <c r="P38" s="152"/>
      <c r="Q38" s="152"/>
      <c r="R38" s="152"/>
      <c r="S38" s="497"/>
    </row>
    <row r="39" spans="1:19" ht="23.25" customHeight="1">
      <c r="A39" s="405"/>
      <c r="B39" s="483"/>
      <c r="C39" s="485"/>
      <c r="D39" s="485"/>
      <c r="E39" s="502"/>
      <c r="F39" s="485"/>
      <c r="G39" s="498" t="s">
        <v>429</v>
      </c>
      <c r="H39" s="499"/>
      <c r="I39" s="150"/>
      <c r="J39" s="150"/>
      <c r="K39" s="150"/>
      <c r="L39" s="150"/>
      <c r="M39" s="150"/>
      <c r="N39" s="150"/>
      <c r="O39" s="150"/>
      <c r="P39" s="150"/>
      <c r="Q39" s="150"/>
      <c r="R39" s="150"/>
      <c r="S39" s="495"/>
    </row>
    <row r="40" spans="1:19" ht="23.25" customHeight="1">
      <c r="A40" s="406"/>
      <c r="B40" s="500"/>
      <c r="C40" s="501"/>
      <c r="D40" s="501"/>
      <c r="E40" s="503"/>
      <c r="F40" s="501"/>
      <c r="G40" s="507" t="s">
        <v>231</v>
      </c>
      <c r="H40" s="358" t="s">
        <v>422</v>
      </c>
      <c r="I40" s="151"/>
      <c r="J40" s="151"/>
      <c r="K40" s="151"/>
      <c r="L40" s="151"/>
      <c r="M40" s="151"/>
      <c r="N40" s="151"/>
      <c r="O40" s="151"/>
      <c r="P40" s="151"/>
      <c r="Q40" s="151"/>
      <c r="R40" s="151"/>
      <c r="S40" s="496"/>
    </row>
    <row r="41" spans="1:19" ht="23.25" customHeight="1">
      <c r="A41" s="406"/>
      <c r="B41" s="500"/>
      <c r="C41" s="501"/>
      <c r="D41" s="501"/>
      <c r="E41" s="503"/>
      <c r="F41" s="501"/>
      <c r="G41" s="507"/>
      <c r="H41" s="359" t="s">
        <v>86</v>
      </c>
      <c r="I41" s="151"/>
      <c r="J41" s="151"/>
      <c r="K41" s="151"/>
      <c r="L41" s="151"/>
      <c r="M41" s="151"/>
      <c r="N41" s="151"/>
      <c r="O41" s="151"/>
      <c r="P41" s="151"/>
      <c r="Q41" s="151"/>
      <c r="R41" s="151"/>
      <c r="S41" s="496"/>
    </row>
    <row r="42" spans="1:19" ht="23.25" customHeight="1">
      <c r="A42" s="407"/>
      <c r="B42" s="484"/>
      <c r="C42" s="486"/>
      <c r="D42" s="486"/>
      <c r="E42" s="504"/>
      <c r="F42" s="486"/>
      <c r="G42" s="152" t="s">
        <v>232</v>
      </c>
      <c r="H42" s="132"/>
      <c r="I42" s="152"/>
      <c r="J42" s="152"/>
      <c r="K42" s="152"/>
      <c r="L42" s="152"/>
      <c r="M42" s="152"/>
      <c r="N42" s="152"/>
      <c r="O42" s="152"/>
      <c r="P42" s="152"/>
      <c r="Q42" s="152"/>
      <c r="R42" s="152"/>
      <c r="S42" s="497"/>
    </row>
    <row r="43" spans="1:19" ht="23.25" customHeight="1">
      <c r="A43" s="405"/>
      <c r="B43" s="483"/>
      <c r="C43" s="485"/>
      <c r="D43" s="485"/>
      <c r="E43" s="502"/>
      <c r="F43" s="485"/>
      <c r="G43" s="498" t="s">
        <v>429</v>
      </c>
      <c r="H43" s="499"/>
      <c r="I43" s="150"/>
      <c r="J43" s="150"/>
      <c r="K43" s="150"/>
      <c r="L43" s="150"/>
      <c r="M43" s="150"/>
      <c r="N43" s="150"/>
      <c r="O43" s="150"/>
      <c r="P43" s="150"/>
      <c r="Q43" s="150"/>
      <c r="R43" s="150"/>
      <c r="S43" s="495"/>
    </row>
    <row r="44" spans="1:19" ht="23.25" customHeight="1">
      <c r="A44" s="406"/>
      <c r="B44" s="500"/>
      <c r="C44" s="501"/>
      <c r="D44" s="501"/>
      <c r="E44" s="503"/>
      <c r="F44" s="501"/>
      <c r="G44" s="507" t="s">
        <v>231</v>
      </c>
      <c r="H44" s="358" t="s">
        <v>422</v>
      </c>
      <c r="I44" s="151"/>
      <c r="J44" s="151"/>
      <c r="K44" s="151"/>
      <c r="L44" s="151"/>
      <c r="M44" s="151"/>
      <c r="N44" s="151"/>
      <c r="O44" s="151"/>
      <c r="P44" s="151"/>
      <c r="Q44" s="151"/>
      <c r="R44" s="151"/>
      <c r="S44" s="496"/>
    </row>
    <row r="45" spans="1:19" ht="23.25" customHeight="1">
      <c r="A45" s="406"/>
      <c r="B45" s="500"/>
      <c r="C45" s="501"/>
      <c r="D45" s="501"/>
      <c r="E45" s="503"/>
      <c r="F45" s="501"/>
      <c r="G45" s="507"/>
      <c r="H45" s="359" t="s">
        <v>86</v>
      </c>
      <c r="I45" s="151"/>
      <c r="J45" s="151"/>
      <c r="K45" s="151"/>
      <c r="L45" s="151"/>
      <c r="M45" s="151"/>
      <c r="N45" s="151"/>
      <c r="O45" s="151"/>
      <c r="P45" s="151"/>
      <c r="Q45" s="151"/>
      <c r="R45" s="151"/>
      <c r="S45" s="496"/>
    </row>
    <row r="46" spans="1:19" ht="23.25" customHeight="1">
      <c r="A46" s="407"/>
      <c r="B46" s="484"/>
      <c r="C46" s="486"/>
      <c r="D46" s="486"/>
      <c r="E46" s="504"/>
      <c r="F46" s="486"/>
      <c r="G46" s="152" t="s">
        <v>232</v>
      </c>
      <c r="H46" s="132"/>
      <c r="I46" s="152"/>
      <c r="J46" s="152"/>
      <c r="K46" s="152"/>
      <c r="L46" s="152"/>
      <c r="M46" s="152"/>
      <c r="N46" s="152"/>
      <c r="O46" s="152"/>
      <c r="P46" s="152"/>
      <c r="Q46" s="152"/>
      <c r="R46" s="152"/>
      <c r="S46" s="497"/>
    </row>
    <row r="47" spans="1:19" ht="23.25" customHeight="1">
      <c r="A47" s="431" t="s">
        <v>158</v>
      </c>
      <c r="B47" s="483"/>
      <c r="C47" s="485"/>
      <c r="D47" s="485"/>
      <c r="E47" s="502"/>
      <c r="F47" s="485"/>
      <c r="G47" s="511" t="s">
        <v>429</v>
      </c>
      <c r="H47" s="512"/>
      <c r="I47" s="63">
        <f>SUM(I35,I39,I43)</f>
        <v>0</v>
      </c>
      <c r="J47" s="63">
        <f aca="true" t="shared" si="9" ref="J47:R50">SUM(J35,J39,J43)</f>
        <v>0</v>
      </c>
      <c r="K47" s="63">
        <f t="shared" si="9"/>
        <v>0</v>
      </c>
      <c r="L47" s="63">
        <f t="shared" si="9"/>
        <v>0</v>
      </c>
      <c r="M47" s="63">
        <f t="shared" si="9"/>
        <v>0</v>
      </c>
      <c r="N47" s="63">
        <f t="shared" si="9"/>
        <v>0</v>
      </c>
      <c r="O47" s="63">
        <f t="shared" si="9"/>
        <v>0</v>
      </c>
      <c r="P47" s="63">
        <f t="shared" si="9"/>
        <v>0</v>
      </c>
      <c r="Q47" s="63">
        <f t="shared" si="9"/>
        <v>0</v>
      </c>
      <c r="R47" s="63">
        <f t="shared" si="9"/>
        <v>0</v>
      </c>
      <c r="S47" s="495"/>
    </row>
    <row r="48" spans="1:19" ht="23.25" customHeight="1">
      <c r="A48" s="482"/>
      <c r="B48" s="500"/>
      <c r="C48" s="501"/>
      <c r="D48" s="501"/>
      <c r="E48" s="503"/>
      <c r="F48" s="501"/>
      <c r="G48" s="510" t="s">
        <v>231</v>
      </c>
      <c r="H48" s="362" t="s">
        <v>422</v>
      </c>
      <c r="I48" s="149">
        <f>SUM(I36,I40,I44)</f>
        <v>0</v>
      </c>
      <c r="J48" s="149">
        <f t="shared" si="9"/>
        <v>0</v>
      </c>
      <c r="K48" s="149">
        <f t="shared" si="9"/>
        <v>0</v>
      </c>
      <c r="L48" s="149">
        <f t="shared" si="9"/>
        <v>0</v>
      </c>
      <c r="M48" s="149">
        <f t="shared" si="9"/>
        <v>0</v>
      </c>
      <c r="N48" s="149">
        <f t="shared" si="9"/>
        <v>0</v>
      </c>
      <c r="O48" s="149">
        <f t="shared" si="9"/>
        <v>0</v>
      </c>
      <c r="P48" s="149">
        <f t="shared" si="9"/>
        <v>0</v>
      </c>
      <c r="Q48" s="149">
        <f t="shared" si="9"/>
        <v>0</v>
      </c>
      <c r="R48" s="149">
        <f t="shared" si="9"/>
        <v>0</v>
      </c>
      <c r="S48" s="496"/>
    </row>
    <row r="49" spans="1:19" ht="23.25" customHeight="1">
      <c r="A49" s="482"/>
      <c r="B49" s="500"/>
      <c r="C49" s="501"/>
      <c r="D49" s="501"/>
      <c r="E49" s="503"/>
      <c r="F49" s="501"/>
      <c r="G49" s="510"/>
      <c r="H49" s="360" t="s">
        <v>86</v>
      </c>
      <c r="I49" s="149">
        <f>SUM(I37,I41,I45)</f>
        <v>0</v>
      </c>
      <c r="J49" s="149">
        <f t="shared" si="9"/>
        <v>0</v>
      </c>
      <c r="K49" s="149">
        <f t="shared" si="9"/>
        <v>0</v>
      </c>
      <c r="L49" s="149">
        <f t="shared" si="9"/>
        <v>0</v>
      </c>
      <c r="M49" s="149">
        <f t="shared" si="9"/>
        <v>0</v>
      </c>
      <c r="N49" s="149">
        <f t="shared" si="9"/>
        <v>0</v>
      </c>
      <c r="O49" s="149">
        <f t="shared" si="9"/>
        <v>0</v>
      </c>
      <c r="P49" s="149">
        <f t="shared" si="9"/>
        <v>0</v>
      </c>
      <c r="Q49" s="149">
        <f t="shared" si="9"/>
        <v>0</v>
      </c>
      <c r="R49" s="149">
        <f t="shared" si="9"/>
        <v>0</v>
      </c>
      <c r="S49" s="496"/>
    </row>
    <row r="50" spans="1:19" ht="23.25" customHeight="1">
      <c r="A50" s="432"/>
      <c r="B50" s="484"/>
      <c r="C50" s="486"/>
      <c r="D50" s="486"/>
      <c r="E50" s="504"/>
      <c r="F50" s="486"/>
      <c r="G50" s="183" t="s">
        <v>232</v>
      </c>
      <c r="H50" s="132"/>
      <c r="I50" s="64">
        <f>SUM(I38,I42,I46)</f>
        <v>0</v>
      </c>
      <c r="J50" s="64">
        <f t="shared" si="9"/>
        <v>0</v>
      </c>
      <c r="K50" s="64">
        <f t="shared" si="9"/>
        <v>0</v>
      </c>
      <c r="L50" s="64">
        <f t="shared" si="9"/>
        <v>0</v>
      </c>
      <c r="M50" s="64">
        <f t="shared" si="9"/>
        <v>0</v>
      </c>
      <c r="N50" s="64">
        <f t="shared" si="9"/>
        <v>0</v>
      </c>
      <c r="O50" s="64">
        <f t="shared" si="9"/>
        <v>0</v>
      </c>
      <c r="P50" s="64">
        <f t="shared" si="9"/>
        <v>0</v>
      </c>
      <c r="Q50" s="64">
        <f t="shared" si="9"/>
        <v>0</v>
      </c>
      <c r="R50" s="64">
        <f t="shared" si="9"/>
        <v>0</v>
      </c>
      <c r="S50" s="497"/>
    </row>
    <row r="51" spans="8:18" ht="34.5" customHeight="1">
      <c r="H51" s="363" t="s">
        <v>430</v>
      </c>
      <c r="I51" s="361">
        <f>I49</f>
        <v>0</v>
      </c>
      <c r="J51" s="355">
        <f>I51+J49</f>
        <v>0</v>
      </c>
      <c r="K51" s="355">
        <f aca="true" t="shared" si="10" ref="K51:R51">J51+K49</f>
        <v>0</v>
      </c>
      <c r="L51" s="355">
        <f t="shared" si="10"/>
        <v>0</v>
      </c>
      <c r="M51" s="355">
        <f t="shared" si="10"/>
        <v>0</v>
      </c>
      <c r="N51" s="355">
        <f t="shared" si="10"/>
        <v>0</v>
      </c>
      <c r="O51" s="355">
        <f t="shared" si="10"/>
        <v>0</v>
      </c>
      <c r="P51" s="355">
        <f t="shared" si="10"/>
        <v>0</v>
      </c>
      <c r="Q51" s="355">
        <f t="shared" si="10"/>
        <v>0</v>
      </c>
      <c r="R51" s="355">
        <f t="shared" si="10"/>
        <v>0</v>
      </c>
    </row>
  </sheetData>
  <sheetProtection/>
  <mergeCells count="108">
    <mergeCell ref="C39:C42"/>
    <mergeCell ref="D39:D42"/>
    <mergeCell ref="E39:E42"/>
    <mergeCell ref="F39:F42"/>
    <mergeCell ref="S39:S42"/>
    <mergeCell ref="G48:G49"/>
    <mergeCell ref="G43:H43"/>
    <mergeCell ref="S43:S46"/>
    <mergeCell ref="G44:G45"/>
    <mergeCell ref="G47:H47"/>
    <mergeCell ref="G39:H39"/>
    <mergeCell ref="G40:G41"/>
    <mergeCell ref="A43:A46"/>
    <mergeCell ref="B43:B46"/>
    <mergeCell ref="C43:C46"/>
    <mergeCell ref="D43:D46"/>
    <mergeCell ref="E43:E46"/>
    <mergeCell ref="F43:F46"/>
    <mergeCell ref="A39:A42"/>
    <mergeCell ref="B39:B42"/>
    <mergeCell ref="E47:E50"/>
    <mergeCell ref="A47:A50"/>
    <mergeCell ref="B47:B50"/>
    <mergeCell ref="C47:C50"/>
    <mergeCell ref="D47:D50"/>
    <mergeCell ref="S47:S50"/>
    <mergeCell ref="F47:F50"/>
    <mergeCell ref="B22:B23"/>
    <mergeCell ref="F27:F28"/>
    <mergeCell ref="A27:A28"/>
    <mergeCell ref="A24:A25"/>
    <mergeCell ref="B24:B25"/>
    <mergeCell ref="F22:F23"/>
    <mergeCell ref="E22:E23"/>
    <mergeCell ref="E24:E25"/>
    <mergeCell ref="F24:F25"/>
    <mergeCell ref="D27:D28"/>
    <mergeCell ref="A35:A38"/>
    <mergeCell ref="B35:B38"/>
    <mergeCell ref="C35:C38"/>
    <mergeCell ref="D35:D38"/>
    <mergeCell ref="E35:E38"/>
    <mergeCell ref="S27:S28"/>
    <mergeCell ref="E27:E28"/>
    <mergeCell ref="G27:G28"/>
    <mergeCell ref="F35:F38"/>
    <mergeCell ref="G36:G37"/>
    <mergeCell ref="S35:S38"/>
    <mergeCell ref="E18:E19"/>
    <mergeCell ref="F18:F19"/>
    <mergeCell ref="G18:G19"/>
    <mergeCell ref="S18:S19"/>
    <mergeCell ref="G22:G23"/>
    <mergeCell ref="S24:S25"/>
    <mergeCell ref="G24:G25"/>
    <mergeCell ref="G35:H35"/>
    <mergeCell ref="S12:S14"/>
    <mergeCell ref="E12:E14"/>
    <mergeCell ref="E20:E21"/>
    <mergeCell ref="F20:F21"/>
    <mergeCell ref="S22:S23"/>
    <mergeCell ref="S20:S21"/>
    <mergeCell ref="G20:G21"/>
    <mergeCell ref="F12:F14"/>
    <mergeCell ref="S3:S5"/>
    <mergeCell ref="S6:S8"/>
    <mergeCell ref="S9:S11"/>
    <mergeCell ref="G6:G8"/>
    <mergeCell ref="E3:E5"/>
    <mergeCell ref="F3:F5"/>
    <mergeCell ref="G3:G5"/>
    <mergeCell ref="E9:E11"/>
    <mergeCell ref="F9:F11"/>
    <mergeCell ref="G9:G11"/>
    <mergeCell ref="D20:D21"/>
    <mergeCell ref="E6:E8"/>
    <mergeCell ref="F6:F8"/>
    <mergeCell ref="G12:G14"/>
    <mergeCell ref="D12:D14"/>
    <mergeCell ref="C9:C11"/>
    <mergeCell ref="D9:D11"/>
    <mergeCell ref="C12:C14"/>
    <mergeCell ref="B18:B19"/>
    <mergeCell ref="B12:B14"/>
    <mergeCell ref="C22:C23"/>
    <mergeCell ref="D22:D23"/>
    <mergeCell ref="D24:D25"/>
    <mergeCell ref="C24:C25"/>
    <mergeCell ref="B20:B21"/>
    <mergeCell ref="C18:C19"/>
    <mergeCell ref="D18:D19"/>
    <mergeCell ref="C20:C21"/>
    <mergeCell ref="A9:A11"/>
    <mergeCell ref="B3:B5"/>
    <mergeCell ref="B9:B11"/>
    <mergeCell ref="B6:B8"/>
    <mergeCell ref="B27:B28"/>
    <mergeCell ref="C27:C28"/>
    <mergeCell ref="A20:A21"/>
    <mergeCell ref="A12:A14"/>
    <mergeCell ref="A18:A19"/>
    <mergeCell ref="A22:A23"/>
    <mergeCell ref="C3:C5"/>
    <mergeCell ref="D3:D5"/>
    <mergeCell ref="D6:D8"/>
    <mergeCell ref="C6:C8"/>
    <mergeCell ref="A3:A5"/>
    <mergeCell ref="A6:A8"/>
  </mergeCells>
  <printOptions/>
  <pageMargins left="0.25" right="0.19" top="0.27" bottom="0.25" header="0.17" footer="0.16"/>
  <pageSetup fitToHeight="1" fitToWidth="1" horizontalDpi="600" verticalDpi="600" orientation="landscape" paperSize="9" scale="80" r:id="rId1"/>
  <ignoredErrors>
    <ignoredError sqref="I24:R25 J13:J14 K3:R14 J3:J11 I12:I14" emptyCellReference="1"/>
  </ignoredErrors>
</worksheet>
</file>

<file path=xl/worksheets/sheet11.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A1">
      <selection activeCell="G16" sqref="G16"/>
    </sheetView>
  </sheetViews>
  <sheetFormatPr defaultColWidth="9.00390625" defaultRowHeight="12.75"/>
  <cols>
    <col min="1" max="1" width="46.875" style="101" customWidth="1"/>
    <col min="2" max="11" width="14.125" style="90" customWidth="1"/>
    <col min="12" max="16384" width="9.125" style="90" customWidth="1"/>
  </cols>
  <sheetData>
    <row r="1" spans="1:11" s="102" customFormat="1" ht="26.25" customHeight="1">
      <c r="A1" s="327" t="s">
        <v>252</v>
      </c>
      <c r="B1" s="328" t="s">
        <v>55</v>
      </c>
      <c r="C1" s="328" t="s">
        <v>56</v>
      </c>
      <c r="D1" s="328" t="s">
        <v>57</v>
      </c>
      <c r="E1" s="328" t="s">
        <v>58</v>
      </c>
      <c r="F1" s="328" t="s">
        <v>59</v>
      </c>
      <c r="G1" s="328" t="s">
        <v>60</v>
      </c>
      <c r="H1" s="328" t="s">
        <v>61</v>
      </c>
      <c r="I1" s="328" t="s">
        <v>62</v>
      </c>
      <c r="J1" s="328" t="s">
        <v>63</v>
      </c>
      <c r="K1" s="261" t="s">
        <v>64</v>
      </c>
    </row>
    <row r="2" spans="1:11" ht="26.25" customHeight="1">
      <c r="A2" s="236" t="s">
        <v>426</v>
      </c>
      <c r="B2" s="356">
        <f>'ΚΕΦΑΛΑΙΟ ΚΙΝΗΣΗΣ'!C15</f>
        <v>0</v>
      </c>
      <c r="C2" s="356">
        <f>'ΚΕΦΑΛΑΙΟ ΚΙΝΗΣΗΣ'!D15</f>
        <v>0</v>
      </c>
      <c r="D2" s="356">
        <f>'ΚΕΦΑΛΑΙΟ ΚΙΝΗΣΗΣ'!E15</f>
        <v>0</v>
      </c>
      <c r="E2" s="356">
        <f>'ΚΕΦΑΛΑΙΟ ΚΙΝΗΣΗΣ'!F15</f>
        <v>0</v>
      </c>
      <c r="F2" s="356">
        <f>'ΚΕΦΑΛΑΙΟ ΚΙΝΗΣΗΣ'!G15</f>
        <v>0</v>
      </c>
      <c r="G2" s="356">
        <f>'ΚΕΦΑΛΑΙΟ ΚΙΝΗΣΗΣ'!H15</f>
        <v>0</v>
      </c>
      <c r="H2" s="356">
        <f>'ΚΕΦΑΛΑΙΟ ΚΙΝΗΣΗΣ'!I15</f>
        <v>0</v>
      </c>
      <c r="I2" s="356">
        <f>'ΚΕΦΑΛΑΙΟ ΚΙΝΗΣΗΣ'!J15</f>
        <v>0</v>
      </c>
      <c r="J2" s="356">
        <f>'ΚΕΦΑΛΑΙΟ ΚΙΝΗΣΗΣ'!K15</f>
        <v>0</v>
      </c>
      <c r="K2" s="356">
        <f>'ΚΕΦΑΛΑΙΟ ΚΙΝΗΣΗΣ'!L15</f>
        <v>0</v>
      </c>
    </row>
    <row r="3" spans="1:11" ht="26.25" customHeight="1">
      <c r="A3" s="234" t="s">
        <v>223</v>
      </c>
      <c r="B3" s="356">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ΣΧΕΔΙΟΥ'!D12))+AVERAGE('ΧΡΗΜΑΤΟΔΟΤΙΚΟ ΣΧΗΜΑ'!$B$5,('ΧΡΗΜΑΤΟΔΟΤΙΚΟ ΣΧΗΜΑ'!$B$5-'ΜΑΚΡΟΠΡΟΘΕΣΜΟ ΔΑΝΕΙΟ '!B74))</f>
        <v>0</v>
      </c>
      <c r="C3" s="356">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ΣΧΕΔΙΟΥ'!E12))+AVERAGE('ΧΡΗΜΑΤΟΔΟΤΙΚΟ ΣΧΗΜΑ'!$B$5,('ΧΡΗΜΑΤΟΔΟΤΙΚΟ ΣΧΗΜΑ'!$B$5-'ΜΑΚΡΟΠΡΟΘΕΣΜΟ ΔΑΝΕΙΟ '!C74))</f>
        <v>0</v>
      </c>
      <c r="D3" s="356">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ΣΧΕΔΙΟΥ'!F12))+AVERAGE('ΧΡΗΜΑΤΟΔΟΤΙΚΟ ΣΧΗΜΑ'!$B$5,('ΧΡΗΜΑΤΟΔΟΤΙΚΟ ΣΧΗΜΑ'!$B$5-'ΜΑΚΡΟΠΡΟΘΕΣΜΟ ΔΑΝΕΙΟ '!D74))</f>
        <v>0</v>
      </c>
      <c r="E3" s="356">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ΣΧΕΔΙΟΥ'!G12))+AVERAGE('ΧΡΗΜΑΤΟΔΟΤΙΚΟ ΣΧΗΜΑ'!$B$5,('ΧΡΗΜΑΤΟΔΟΤΙΚΟ ΣΧΗΜΑ'!$B$5-'ΜΑΚΡΟΠΡΟΘΕΣΜΟ ΔΑΝΕΙΟ '!E74))</f>
        <v>0</v>
      </c>
      <c r="F3" s="356">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ΣΧΕΔΙΟΥ'!H12))+AVERAGE('ΧΡΗΜΑΤΟΔΟΤΙΚΟ ΣΧΗΜΑ'!$B$5,('ΧΡΗΜΑΤΟΔΟΤΙΚΟ ΣΧΗΜΑ'!$B$5-'ΜΑΚΡΟΠΡΟΘΕΣΜΟ ΔΑΝΕΙΟ '!F74))</f>
        <v>0</v>
      </c>
      <c r="G3" s="356">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ΣΧΕΔΙΟΥ'!I12))+AVERAGE('ΧΡΗΜΑΤΟΔΟΤΙΚΟ ΣΧΗΜΑ'!$B$5,('ΧΡΗΜΑΤΟΔΟΤΙΚΟ ΣΧΗΜΑ'!$B$5-'ΜΑΚΡΟΠΡΟΘΕΣΜΟ ΔΑΝΕΙΟ '!G74))</f>
        <v>0</v>
      </c>
      <c r="H3" s="356">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ΣΧΕΔΙΟΥ'!J12))+AVERAGE('ΧΡΗΜΑΤΟΔΟΤΙΚΟ ΣΧΗΜΑ'!$B$5,('ΧΡΗΜΑΤΟΔΟΤΙΚΟ ΣΧΗΜΑ'!$B$5-'ΜΑΚΡΟΠΡΟΘΕΣΜΟ ΔΑΝΕΙΟ '!H74))</f>
        <v>0</v>
      </c>
      <c r="I3" s="356">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ΣΧΕΔΙΟΥ'!K12))+AVERAGE('ΧΡΗΜΑΤΟΔΟΤΙΚΟ ΣΧΗΜΑ'!$B$5,('ΧΡΗΜΑΤΟΔΟΤΙΚΟ ΣΧΗΜΑ'!$B$5-'ΜΑΚΡΟΠΡΟΘΕΣΜΟ ΔΑΝΕΙΟ '!I74))</f>
        <v>0</v>
      </c>
      <c r="J3" s="356">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ΣΧΕΔΙΟΥ'!L12))+AVERAGE('ΧΡΗΜΑΤΟΔΟΤΙΚΟ ΣΧΗΜΑ'!$B$5,('ΧΡΗΜΑΤΟΔΟΤΙΚΟ ΣΧΗΜΑ'!$B$5-'ΜΑΚΡΟΠΡΟΘΕΣΜΟ ΔΑΝΕΙΟ '!J74))</f>
        <v>0</v>
      </c>
      <c r="K3" s="356">
        <f>AVERAGE('ΥΦΙΣΤΑΜΕΝΕΣ ΔΑΝΕΙΑΚΕΣ ΥΠΟΧΡ'!R12,('ΥΦΙΣΤΑΜΕΝΕΣ ΔΑΝΕΙΑΚΕΣ ΥΠΟΧΡ'!R12-'ΥΦΙΣΤΑΜΕΝΕΣ ΔΑΝΕΙΑΚΕΣ ΥΠΟΧΡ'!R14))+AVERAGE('ΥΦΙΣΤΑΜΕΝΕΣ ΔΑΝΕΙΑΚΕΣ ΥΠΟΧΡ'!R47,('ΥΦΙΣΤΑΜΕΝΕΣ ΔΑΝΕΙΑΚΕΣ ΥΠΟΧΡ'!R47-'ΥΦΙΣΤΑΜΕΝΕΣ ΔΑΝΕΙΑΚΕΣ ΥΠΟΧΡ'!R49))+AVERAGE('LEASING ΕΠΕΝΔΥΤΙΚΟΥ ΣΧΕΔΙΟΥ'!$D$2,('LEASING ΕΠΕΝΔΥΤΙΚΟΥ ΣΧΕΔΙΟΥ'!$D$2-'LEASING ΕΠΕΝΔΥΤΙΚΟΥ ΣΧΕΔΙΟΥ'!M12))+AVERAGE('ΧΡΗΜΑΤΟΔΟΤΙΚΟ ΣΧΗΜΑ'!$B$5,('ΧΡΗΜΑΤΟΔΟΤΙΚΟ ΣΧΗΜΑ'!$B$5-'ΜΑΚΡΟΠΡΟΘΕΣΜΟ ΔΑΝΕΙΟ '!K74))</f>
        <v>0</v>
      </c>
    </row>
    <row r="4" spans="1:11" ht="26.25" customHeight="1">
      <c r="A4" s="234" t="s">
        <v>224</v>
      </c>
      <c r="B4" s="356">
        <f>'ΚΕΦΑΛΑΙΟ ΚΙΝΗΣΗΣ'!C27+'ΥΦΙΣΤΑΜΕΝΕΣ ΔΑΝΕΙΑΚΕΣ ΥΠΟΧΡ'!I24</f>
        <v>0</v>
      </c>
      <c r="C4" s="356">
        <f>'ΚΕΦΑΛΑΙΟ ΚΙΝΗΣΗΣ'!D27+'ΥΦΙΣΤΑΜΕΝΕΣ ΔΑΝΕΙΑΚΕΣ ΥΠΟΧΡ'!J24</f>
        <v>0</v>
      </c>
      <c r="D4" s="356">
        <f>'ΚΕΦΑΛΑΙΟ ΚΙΝΗΣΗΣ'!E27+'ΥΦΙΣΤΑΜΕΝΕΣ ΔΑΝΕΙΑΚΕΣ ΥΠΟΧΡ'!K24</f>
        <v>0</v>
      </c>
      <c r="E4" s="356">
        <f>'ΚΕΦΑΛΑΙΟ ΚΙΝΗΣΗΣ'!F27+'ΥΦΙΣΤΑΜΕΝΕΣ ΔΑΝΕΙΑΚΕΣ ΥΠΟΧΡ'!L24</f>
        <v>0</v>
      </c>
      <c r="F4" s="356">
        <f>'ΚΕΦΑΛΑΙΟ ΚΙΝΗΣΗΣ'!G27+'ΥΦΙΣΤΑΜΕΝΕΣ ΔΑΝΕΙΑΚΕΣ ΥΠΟΧΡ'!M24</f>
        <v>0</v>
      </c>
      <c r="G4" s="356">
        <f>'ΚΕΦΑΛΑΙΟ ΚΙΝΗΣΗΣ'!H27+'ΥΦΙΣΤΑΜΕΝΕΣ ΔΑΝΕΙΑΚΕΣ ΥΠΟΧΡ'!N24</f>
        <v>0</v>
      </c>
      <c r="H4" s="356">
        <f>'ΚΕΦΑΛΑΙΟ ΚΙΝΗΣΗΣ'!I27+'ΥΦΙΣΤΑΜΕΝΕΣ ΔΑΝΕΙΑΚΕΣ ΥΠΟΧΡ'!O24</f>
        <v>0</v>
      </c>
      <c r="I4" s="356">
        <f>'ΚΕΦΑΛΑΙΟ ΚΙΝΗΣΗΣ'!J27+'ΥΦΙΣΤΑΜΕΝΕΣ ΔΑΝΕΙΑΚΕΣ ΥΠΟΧΡ'!P24</f>
        <v>0</v>
      </c>
      <c r="J4" s="356">
        <f>'ΚΕΦΑΛΑΙΟ ΚΙΝΗΣΗΣ'!K27+'ΥΦΙΣΤΑΜΕΝΕΣ ΔΑΝΕΙΑΚΕΣ ΥΠΟΧΡ'!Q24</f>
        <v>0</v>
      </c>
      <c r="K4" s="356">
        <f>'ΚΕΦΑΛΑΙΟ ΚΙΝΗΣΗΣ'!L27+'ΥΦΙΣΤΑΜΕΝΕΣ ΔΑΝΕΙΑΚΕΣ ΥΠΟΧΡ'!R24</f>
        <v>0</v>
      </c>
    </row>
    <row r="5" spans="1:11" ht="26.25" customHeight="1">
      <c r="A5" s="235" t="s">
        <v>254</v>
      </c>
      <c r="B5" s="356">
        <f>SUM(B3:B4)</f>
        <v>0</v>
      </c>
      <c r="C5" s="356">
        <f aca="true" t="shared" si="0" ref="C5:K5">SUM(C3:C4)</f>
        <v>0</v>
      </c>
      <c r="D5" s="356">
        <f t="shared" si="0"/>
        <v>0</v>
      </c>
      <c r="E5" s="356">
        <f t="shared" si="0"/>
        <v>0</v>
      </c>
      <c r="F5" s="356">
        <f t="shared" si="0"/>
        <v>0</v>
      </c>
      <c r="G5" s="356">
        <f t="shared" si="0"/>
        <v>0</v>
      </c>
      <c r="H5" s="356">
        <f t="shared" si="0"/>
        <v>0</v>
      </c>
      <c r="I5" s="356">
        <f t="shared" si="0"/>
        <v>0</v>
      </c>
      <c r="J5" s="356">
        <f t="shared" si="0"/>
        <v>0</v>
      </c>
      <c r="K5" s="356">
        <f t="shared" si="0"/>
        <v>0</v>
      </c>
    </row>
    <row r="6" spans="1:11" ht="26.25" customHeight="1">
      <c r="A6" s="327" t="s">
        <v>262</v>
      </c>
      <c r="B6" s="357">
        <f>SUM(B5,B2)</f>
        <v>0</v>
      </c>
      <c r="C6" s="357">
        <f aca="true" t="shared" si="1" ref="C6:K6">SUM(C5,C2)</f>
        <v>0</v>
      </c>
      <c r="D6" s="357">
        <f t="shared" si="1"/>
        <v>0</v>
      </c>
      <c r="E6" s="357">
        <f t="shared" si="1"/>
        <v>0</v>
      </c>
      <c r="F6" s="357">
        <f t="shared" si="1"/>
        <v>0</v>
      </c>
      <c r="G6" s="357">
        <f t="shared" si="1"/>
        <v>0</v>
      </c>
      <c r="H6" s="357">
        <f t="shared" si="1"/>
        <v>0</v>
      </c>
      <c r="I6" s="357">
        <f t="shared" si="1"/>
        <v>0</v>
      </c>
      <c r="J6" s="357">
        <f t="shared" si="1"/>
        <v>0</v>
      </c>
      <c r="K6" s="357">
        <f t="shared" si="1"/>
        <v>0</v>
      </c>
    </row>
  </sheetData>
  <sheetProtection/>
  <printOptions/>
  <pageMargins left="0.75" right="0.75" top="1" bottom="1" header="0.5" footer="0.5"/>
  <pageSetup horizontalDpi="600" verticalDpi="600" orientation="portrait" paperSize="9" r:id="rId1"/>
  <ignoredErrors>
    <ignoredError sqref="B2:K2" emptyCellReference="1"/>
  </ignoredErrors>
</worksheet>
</file>

<file path=xl/worksheets/sheet12.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J13" sqref="J13"/>
    </sheetView>
  </sheetViews>
  <sheetFormatPr defaultColWidth="9.00390625" defaultRowHeight="12.75"/>
  <cols>
    <col min="1" max="1" width="46.875" style="101" customWidth="1"/>
    <col min="2" max="11" width="15.25390625" style="90" customWidth="1"/>
    <col min="12" max="16384" width="9.125" style="90" customWidth="1"/>
  </cols>
  <sheetData>
    <row r="1" spans="1:11" ht="36" customHeight="1">
      <c r="A1" s="327" t="s">
        <v>256</v>
      </c>
      <c r="B1" s="328" t="s">
        <v>55</v>
      </c>
      <c r="C1" s="328" t="s">
        <v>56</v>
      </c>
      <c r="D1" s="328" t="s">
        <v>57</v>
      </c>
      <c r="E1" s="328" t="s">
        <v>58</v>
      </c>
      <c r="F1" s="328" t="s">
        <v>59</v>
      </c>
      <c r="G1" s="328" t="s">
        <v>60</v>
      </c>
      <c r="H1" s="328" t="s">
        <v>61</v>
      </c>
      <c r="I1" s="328" t="s">
        <v>62</v>
      </c>
      <c r="J1" s="328" t="s">
        <v>63</v>
      </c>
      <c r="K1" s="261" t="s">
        <v>64</v>
      </c>
    </row>
    <row r="2" spans="1:11" ht="27" customHeight="1">
      <c r="A2" s="185" t="s">
        <v>239</v>
      </c>
      <c r="B2" s="137">
        <f>'ΥΦΙΣΤΑΜΕΝΕΣ ΔΑΝΕΙΑΚΕΣ ΥΠΟΧΡ'!I14</f>
        <v>0</v>
      </c>
      <c r="C2" s="137">
        <f>'ΥΦΙΣΤΑΜΕΝΕΣ ΔΑΝΕΙΑΚΕΣ ΥΠΟΧΡ'!J14</f>
        <v>0</v>
      </c>
      <c r="D2" s="137">
        <f>'ΥΦΙΣΤΑΜΕΝΕΣ ΔΑΝΕΙΑΚΕΣ ΥΠΟΧΡ'!K14</f>
        <v>0</v>
      </c>
      <c r="E2" s="137">
        <f>'ΥΦΙΣΤΑΜΕΝΕΣ ΔΑΝΕΙΑΚΕΣ ΥΠΟΧΡ'!L14</f>
        <v>0</v>
      </c>
      <c r="F2" s="137">
        <f>'ΥΦΙΣΤΑΜΕΝΕΣ ΔΑΝΕΙΑΚΕΣ ΥΠΟΧΡ'!M14</f>
        <v>0</v>
      </c>
      <c r="G2" s="137">
        <f>'ΥΦΙΣΤΑΜΕΝΕΣ ΔΑΝΕΙΑΚΕΣ ΥΠΟΧΡ'!N14</f>
        <v>0</v>
      </c>
      <c r="H2" s="137">
        <f>'ΥΦΙΣΤΑΜΕΝΕΣ ΔΑΝΕΙΑΚΕΣ ΥΠΟΧΡ'!O14</f>
        <v>0</v>
      </c>
      <c r="I2" s="137">
        <f>'ΥΦΙΣΤΑΜΕΝΕΣ ΔΑΝΕΙΑΚΕΣ ΥΠΟΧΡ'!P14</f>
        <v>0</v>
      </c>
      <c r="J2" s="137">
        <f>'ΥΦΙΣΤΑΜΕΝΕΣ ΔΑΝΕΙΑΚΕΣ ΥΠΟΧΡ'!Q14</f>
        <v>0</v>
      </c>
      <c r="K2" s="137">
        <f>'ΥΦΙΣΤΑΜΕΝΕΣ ΔΑΝΕΙΑΚΕΣ ΥΠΟΧΡ'!R14</f>
        <v>0</v>
      </c>
    </row>
    <row r="3" spans="1:11" ht="27" customHeight="1">
      <c r="A3" s="185" t="s">
        <v>238</v>
      </c>
      <c r="B3" s="137">
        <f>'ΜΑΚΡΟΠΡΟΘΕΣΜΟ ΔΑΝΕΙΟ '!B72</f>
        <v>0</v>
      </c>
      <c r="C3" s="137">
        <f>'ΜΑΚΡΟΠΡΟΘΕΣΜΟ ΔΑΝΕΙΟ '!C72</f>
        <v>0</v>
      </c>
      <c r="D3" s="137">
        <f>'ΜΑΚΡΟΠΡΟΘΕΣΜΟ ΔΑΝΕΙΟ '!D72</f>
        <v>0</v>
      </c>
      <c r="E3" s="137">
        <f>'ΜΑΚΡΟΠΡΟΘΕΣΜΟ ΔΑΝΕΙΟ '!E72</f>
        <v>0</v>
      </c>
      <c r="F3" s="137">
        <f>'ΜΑΚΡΟΠΡΟΘΕΣΜΟ ΔΑΝΕΙΟ '!F72</f>
        <v>0</v>
      </c>
      <c r="G3" s="137">
        <f>'ΜΑΚΡΟΠΡΟΘΕΣΜΟ ΔΑΝΕΙΟ '!G72</f>
        <v>0</v>
      </c>
      <c r="H3" s="137">
        <f>'ΜΑΚΡΟΠΡΟΘΕΣΜΟ ΔΑΝΕΙΟ '!H72</f>
        <v>0</v>
      </c>
      <c r="I3" s="137">
        <f>'ΜΑΚΡΟΠΡΟΘΕΣΜΟ ΔΑΝΕΙΟ '!I72</f>
        <v>0</v>
      </c>
      <c r="J3" s="137">
        <f>'ΜΑΚΡΟΠΡΟΘΕΣΜΟ ΔΑΝΕΙΟ '!J72</f>
        <v>0</v>
      </c>
      <c r="K3" s="137">
        <f>'ΜΑΚΡΟΠΡΟΘΕΣΜΟ ΔΑΝΕΙΟ '!K72</f>
        <v>0</v>
      </c>
    </row>
    <row r="4" spans="1:11" ht="27" customHeight="1">
      <c r="A4" s="185" t="s">
        <v>240</v>
      </c>
      <c r="B4" s="137">
        <f>'ΥΦΙΣΤΑΜΕΝΕΣ ΔΑΝΕΙΑΚΕΣ ΥΠΟΧΡ'!I13</f>
        <v>0</v>
      </c>
      <c r="C4" s="137">
        <f>'ΥΦΙΣΤΑΜΕΝΕΣ ΔΑΝΕΙΑΚΕΣ ΥΠΟΧΡ'!J13</f>
        <v>0</v>
      </c>
      <c r="D4" s="137">
        <f>'ΥΦΙΣΤΑΜΕΝΕΣ ΔΑΝΕΙΑΚΕΣ ΥΠΟΧΡ'!K13</f>
        <v>0</v>
      </c>
      <c r="E4" s="137">
        <f>'ΥΦΙΣΤΑΜΕΝΕΣ ΔΑΝΕΙΑΚΕΣ ΥΠΟΧΡ'!L13</f>
        <v>0</v>
      </c>
      <c r="F4" s="137">
        <f>'ΥΦΙΣΤΑΜΕΝΕΣ ΔΑΝΕΙΑΚΕΣ ΥΠΟΧΡ'!M13</f>
        <v>0</v>
      </c>
      <c r="G4" s="137">
        <f>'ΥΦΙΣΤΑΜΕΝΕΣ ΔΑΝΕΙΑΚΕΣ ΥΠΟΧΡ'!N13</f>
        <v>0</v>
      </c>
      <c r="H4" s="137">
        <f>'ΥΦΙΣΤΑΜΕΝΕΣ ΔΑΝΕΙΑΚΕΣ ΥΠΟΧΡ'!O13</f>
        <v>0</v>
      </c>
      <c r="I4" s="137">
        <f>'ΥΦΙΣΤΑΜΕΝΕΣ ΔΑΝΕΙΑΚΕΣ ΥΠΟΧΡ'!P13</f>
        <v>0</v>
      </c>
      <c r="J4" s="137">
        <f>'ΥΦΙΣΤΑΜΕΝΕΣ ΔΑΝΕΙΑΚΕΣ ΥΠΟΧΡ'!Q13</f>
        <v>0</v>
      </c>
      <c r="K4" s="137">
        <f>'ΥΦΙΣΤΑΜΕΝΕΣ ΔΑΝΕΙΑΚΕΣ ΥΠΟΧΡ'!R13</f>
        <v>0</v>
      </c>
    </row>
    <row r="5" spans="1:11" ht="27" customHeight="1">
      <c r="A5" s="185" t="s">
        <v>133</v>
      </c>
      <c r="B5" s="137">
        <f>'ΜΑΚΡΟΠΡΟΘΕΣΜΟ ΔΑΝΕΙΟ '!B71</f>
        <v>0</v>
      </c>
      <c r="C5" s="137">
        <f>'ΜΑΚΡΟΠΡΟΘΕΣΜΟ ΔΑΝΕΙΟ '!C71</f>
        <v>0</v>
      </c>
      <c r="D5" s="137">
        <f>'ΜΑΚΡΟΠΡΟΘΕΣΜΟ ΔΑΝΕΙΟ '!D71</f>
        <v>0</v>
      </c>
      <c r="E5" s="137">
        <f>'ΜΑΚΡΟΠΡΟΘΕΣΜΟ ΔΑΝΕΙΟ '!E71</f>
        <v>0</v>
      </c>
      <c r="F5" s="137">
        <f>'ΜΑΚΡΟΠΡΟΘΕΣΜΟ ΔΑΝΕΙΟ '!F71</f>
        <v>0</v>
      </c>
      <c r="G5" s="137">
        <f>'ΜΑΚΡΟΠΡΟΘΕΣΜΟ ΔΑΝΕΙΟ '!G71</f>
        <v>0</v>
      </c>
      <c r="H5" s="137">
        <f>'ΜΑΚΡΟΠΡΟΘΕΣΜΟ ΔΑΝΕΙΟ '!H71</f>
        <v>0</v>
      </c>
      <c r="I5" s="137">
        <f>'ΜΑΚΡΟΠΡΟΘΕΣΜΟ ΔΑΝΕΙΟ '!I71</f>
        <v>0</v>
      </c>
      <c r="J5" s="137">
        <f>'ΜΑΚΡΟΠΡΟΘΕΣΜΟ ΔΑΝΕΙΟ '!J71</f>
        <v>0</v>
      </c>
      <c r="K5" s="137">
        <f>'ΜΑΚΡΟΠΡΟΘΕΣΜΟ ΔΑΝΕΙΟ '!K71</f>
        <v>0</v>
      </c>
    </row>
    <row r="6" spans="1:11" ht="27" customHeight="1">
      <c r="A6" s="185" t="s">
        <v>4</v>
      </c>
      <c r="B6" s="137">
        <f>'ΚΕΦΑΛΑΙΟ ΚΙΝΗΣΗΣ'!C29</f>
        <v>0</v>
      </c>
      <c r="C6" s="137">
        <f>'ΚΕΦΑΛΑΙΟ ΚΙΝΗΣΗΣ'!D29</f>
        <v>0</v>
      </c>
      <c r="D6" s="137">
        <f>'ΚΕΦΑΛΑΙΟ ΚΙΝΗΣΗΣ'!E29</f>
        <v>0</v>
      </c>
      <c r="E6" s="137">
        <f>'ΚΕΦΑΛΑΙΟ ΚΙΝΗΣΗΣ'!F29</f>
        <v>0</v>
      </c>
      <c r="F6" s="137">
        <f>'ΚΕΦΑΛΑΙΟ ΚΙΝΗΣΗΣ'!G29</f>
        <v>0</v>
      </c>
      <c r="G6" s="137">
        <f>'ΚΕΦΑΛΑΙΟ ΚΙΝΗΣΗΣ'!H29</f>
        <v>0</v>
      </c>
      <c r="H6" s="137">
        <f>'ΚΕΦΑΛΑΙΟ ΚΙΝΗΣΗΣ'!I29</f>
        <v>0</v>
      </c>
      <c r="I6" s="137">
        <f>'ΚΕΦΑΛΑΙΟ ΚΙΝΗΣΗΣ'!J29</f>
        <v>0</v>
      </c>
      <c r="J6" s="137">
        <f>'ΚΕΦΑΛΑΙΟ ΚΙΝΗΣΗΣ'!K29</f>
        <v>0</v>
      </c>
      <c r="K6" s="137">
        <f>'ΚΕΦΑΛΑΙΟ ΚΙΝΗΣΗΣ'!L29</f>
        <v>0</v>
      </c>
    </row>
    <row r="7" spans="1:11" ht="27" customHeight="1">
      <c r="A7" s="185" t="s">
        <v>242</v>
      </c>
      <c r="B7" s="237">
        <f>'ΚΕΦΑΛΑΙΟ ΚΙΝΗΣΗΣ'!C27</f>
        <v>0</v>
      </c>
      <c r="C7" s="196">
        <f>'ΚΕΦΑΛΑΙΟ ΚΙΝΗΣΗΣ'!D27-'ΚΕΦΑΛΑΙΟ ΚΙΝΗΣΗΣ'!C27</f>
        <v>0</v>
      </c>
      <c r="D7" s="196">
        <f>'ΚΕΦΑΛΑΙΟ ΚΙΝΗΣΗΣ'!E27-'ΚΕΦΑΛΑΙΟ ΚΙΝΗΣΗΣ'!D27</f>
        <v>0</v>
      </c>
      <c r="E7" s="196">
        <f>'ΚΕΦΑΛΑΙΟ ΚΙΝΗΣΗΣ'!F27-'ΚΕΦΑΛΑΙΟ ΚΙΝΗΣΗΣ'!E27</f>
        <v>0</v>
      </c>
      <c r="F7" s="196">
        <f>'ΚΕΦΑΛΑΙΟ ΚΙΝΗΣΗΣ'!G27-'ΚΕΦΑΛΑΙΟ ΚΙΝΗΣΗΣ'!F27</f>
        <v>0</v>
      </c>
      <c r="G7" s="196">
        <f>'ΚΕΦΑΛΑΙΟ ΚΙΝΗΣΗΣ'!H27-'ΚΕΦΑΛΑΙΟ ΚΙΝΗΣΗΣ'!G27</f>
        <v>0</v>
      </c>
      <c r="H7" s="196">
        <f>'ΚΕΦΑΛΑΙΟ ΚΙΝΗΣΗΣ'!I27-'ΚΕΦΑΛΑΙΟ ΚΙΝΗΣΗΣ'!H27</f>
        <v>0</v>
      </c>
      <c r="I7" s="196">
        <f>'ΚΕΦΑΛΑΙΟ ΚΙΝΗΣΗΣ'!J27-'ΚΕΦΑΛΑΙΟ ΚΙΝΗΣΗΣ'!I27</f>
        <v>0</v>
      </c>
      <c r="J7" s="196">
        <f>'ΚΕΦΑΛΑΙΟ ΚΙΝΗΣΗΣ'!K27-'ΚΕΦΑΛΑΙΟ ΚΙΝΗΣΗΣ'!J27</f>
        <v>0</v>
      </c>
      <c r="K7" s="196">
        <f>'ΚΕΦΑΛΑΙΟ ΚΙΝΗΣΗΣ'!L27-'ΚΕΦΑΛΑΙΟ ΚΙΝΗΣΗΣ'!K27</f>
        <v>0</v>
      </c>
    </row>
    <row r="8" spans="1:11" ht="27" customHeight="1">
      <c r="A8" s="185" t="s">
        <v>244</v>
      </c>
      <c r="B8" s="137">
        <f>'ΥΦΙΣΤΑΜΕΝΕΣ ΔΑΝΕΙΑΚΕΣ ΥΠΟΧΡ'!I47</f>
        <v>0</v>
      </c>
      <c r="C8" s="137">
        <f>'ΥΦΙΣΤΑΜΕΝΕΣ ΔΑΝΕΙΑΚΕΣ ΥΠΟΧΡ'!J47</f>
        <v>0</v>
      </c>
      <c r="D8" s="137">
        <f>'ΥΦΙΣΤΑΜΕΝΕΣ ΔΑΝΕΙΑΚΕΣ ΥΠΟΧΡ'!K47</f>
        <v>0</v>
      </c>
      <c r="E8" s="137">
        <f>'ΥΦΙΣΤΑΜΕΝΕΣ ΔΑΝΕΙΑΚΕΣ ΥΠΟΧΡ'!L47</f>
        <v>0</v>
      </c>
      <c r="F8" s="137">
        <f>'ΥΦΙΣΤΑΜΕΝΕΣ ΔΑΝΕΙΑΚΕΣ ΥΠΟΧΡ'!M47</f>
        <v>0</v>
      </c>
      <c r="G8" s="137">
        <f>'ΥΦΙΣΤΑΜΕΝΕΣ ΔΑΝΕΙΑΚΕΣ ΥΠΟΧΡ'!N47</f>
        <v>0</v>
      </c>
      <c r="H8" s="137">
        <f>'ΥΦΙΣΤΑΜΕΝΕΣ ΔΑΝΕΙΑΚΕΣ ΥΠΟΧΡ'!O47</f>
        <v>0</v>
      </c>
      <c r="I8" s="137">
        <f>'ΥΦΙΣΤΑΜΕΝΕΣ ΔΑΝΕΙΑΚΕΣ ΥΠΟΧΡ'!P47</f>
        <v>0</v>
      </c>
      <c r="J8" s="137">
        <f>'ΥΦΙΣΤΑΜΕΝΕΣ ΔΑΝΕΙΑΚΕΣ ΥΠΟΧΡ'!Q47</f>
        <v>0</v>
      </c>
      <c r="K8" s="137">
        <f>'ΥΦΙΣΤΑΜΕΝΕΣ ΔΑΝΕΙΑΚΕΣ ΥΠΟΧΡ'!R47</f>
        <v>0</v>
      </c>
    </row>
    <row r="9" spans="1:11" ht="27" customHeight="1">
      <c r="A9" s="185" t="s">
        <v>243</v>
      </c>
      <c r="B9" s="137">
        <f>'LEASING ΕΠΕΝΔΥΤΙΚΟΥ ΣΧΕΔΙΟΥ'!D9</f>
        <v>0</v>
      </c>
      <c r="C9" s="137">
        <f>'LEASING ΕΠΕΝΔΥΤΙΚΟΥ ΣΧΕΔΙΟΥ'!E9</f>
        <v>0</v>
      </c>
      <c r="D9" s="137">
        <f>'LEASING ΕΠΕΝΔΥΤΙΚΟΥ ΣΧΕΔΙΟΥ'!F9</f>
        <v>0</v>
      </c>
      <c r="E9" s="137">
        <f>'LEASING ΕΠΕΝΔΥΤΙΚΟΥ ΣΧΕΔΙΟΥ'!G9</f>
        <v>0</v>
      </c>
      <c r="F9" s="137">
        <f>'LEASING ΕΠΕΝΔΥΤΙΚΟΥ ΣΧΕΔΙΟΥ'!H9</f>
        <v>0</v>
      </c>
      <c r="G9" s="137">
        <f>'LEASING ΕΠΕΝΔΥΤΙΚΟΥ ΣΧΕΔΙΟΥ'!I9</f>
        <v>0</v>
      </c>
      <c r="H9" s="137">
        <f>'LEASING ΕΠΕΝΔΥΤΙΚΟΥ ΣΧΕΔΙΟΥ'!J9</f>
        <v>0</v>
      </c>
      <c r="I9" s="137">
        <f>'LEASING ΕΠΕΝΔΥΤΙΚΟΥ ΣΧΕΔΙΟΥ'!K9</f>
        <v>0</v>
      </c>
      <c r="J9" s="137">
        <f>'LEASING ΕΠΕΝΔΥΤΙΚΟΥ ΣΧΕΔΙΟΥ'!L9</f>
        <v>0</v>
      </c>
      <c r="K9" s="137">
        <f>'LEASING ΕΠΕΝΔΥΤΙΚΟΥ ΣΧΕΔΙΟΥ'!M9</f>
        <v>0</v>
      </c>
    </row>
    <row r="10" spans="1:11" ht="27" customHeight="1">
      <c r="A10" s="73" t="s">
        <v>255</v>
      </c>
      <c r="B10" s="99">
        <f>SUM(B2:B9)</f>
        <v>0</v>
      </c>
      <c r="C10" s="99">
        <f aca="true" t="shared" si="0" ref="C10:K10">SUM(C2:C9)</f>
        <v>0</v>
      </c>
      <c r="D10" s="99">
        <f t="shared" si="0"/>
        <v>0</v>
      </c>
      <c r="E10" s="99">
        <f t="shared" si="0"/>
        <v>0</v>
      </c>
      <c r="F10" s="99">
        <f t="shared" si="0"/>
        <v>0</v>
      </c>
      <c r="G10" s="99">
        <f t="shared" si="0"/>
        <v>0</v>
      </c>
      <c r="H10" s="99">
        <f t="shared" si="0"/>
        <v>0</v>
      </c>
      <c r="I10" s="99">
        <f t="shared" si="0"/>
        <v>0</v>
      </c>
      <c r="J10" s="99">
        <f t="shared" si="0"/>
        <v>0</v>
      </c>
      <c r="K10" s="99">
        <f t="shared" si="0"/>
        <v>0</v>
      </c>
    </row>
    <row r="13" spans="1:2" ht="33.75" customHeight="1">
      <c r="A13" s="241" t="s">
        <v>6</v>
      </c>
      <c r="B13" s="240"/>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3.xml><?xml version="1.0" encoding="utf-8"?>
<worksheet xmlns="http://schemas.openxmlformats.org/spreadsheetml/2006/main" xmlns:r="http://schemas.openxmlformats.org/officeDocument/2006/relationships">
  <dimension ref="A1:M534"/>
  <sheetViews>
    <sheetView zoomScale="90" zoomScaleNormal="90" zoomScalePageLayoutView="0" workbookViewId="0" topLeftCell="A16">
      <selection activeCell="E27" sqref="E27"/>
    </sheetView>
  </sheetViews>
  <sheetFormatPr defaultColWidth="9.00390625" defaultRowHeight="12.75"/>
  <cols>
    <col min="1" max="1" width="48.375" style="57" customWidth="1"/>
    <col min="2" max="2" width="13.00390625" style="13" customWidth="1"/>
    <col min="3" max="3" width="13.625" style="174" customWidth="1"/>
    <col min="4" max="13" width="12.125" style="57" customWidth="1"/>
    <col min="14" max="16384" width="9.125" style="57" customWidth="1"/>
  </cols>
  <sheetData>
    <row r="1" spans="1:13" ht="46.5" customHeight="1">
      <c r="A1" s="324"/>
      <c r="B1" s="329" t="s">
        <v>98</v>
      </c>
      <c r="C1" s="329" t="s">
        <v>99</v>
      </c>
      <c r="D1" s="328" t="s">
        <v>66</v>
      </c>
      <c r="E1" s="328" t="s">
        <v>67</v>
      </c>
      <c r="F1" s="328" t="s">
        <v>68</v>
      </c>
      <c r="G1" s="328" t="s">
        <v>69</v>
      </c>
      <c r="H1" s="328" t="s">
        <v>70</v>
      </c>
      <c r="I1" s="328" t="s">
        <v>71</v>
      </c>
      <c r="J1" s="328" t="s">
        <v>72</v>
      </c>
      <c r="K1" s="328" t="s">
        <v>73</v>
      </c>
      <c r="L1" s="328" t="s">
        <v>74</v>
      </c>
      <c r="M1" s="261" t="s">
        <v>75</v>
      </c>
    </row>
    <row r="2" spans="1:13" ht="26.25" customHeight="1">
      <c r="A2" s="168" t="s">
        <v>234</v>
      </c>
      <c r="B2" s="529"/>
      <c r="C2" s="529"/>
      <c r="D2" s="67">
        <v>1</v>
      </c>
      <c r="E2" s="67">
        <v>2</v>
      </c>
      <c r="F2" s="67">
        <v>3</v>
      </c>
      <c r="G2" s="67">
        <v>4</v>
      </c>
      <c r="H2" s="67">
        <v>5</v>
      </c>
      <c r="I2" s="67">
        <v>6</v>
      </c>
      <c r="J2" s="67">
        <v>7</v>
      </c>
      <c r="K2" s="67">
        <v>8</v>
      </c>
      <c r="L2" s="67">
        <v>9</v>
      </c>
      <c r="M2" s="67">
        <v>10</v>
      </c>
    </row>
    <row r="3" spans="1:13" ht="18" customHeight="1">
      <c r="A3" s="330" t="s">
        <v>25</v>
      </c>
      <c r="B3" s="331"/>
      <c r="C3" s="332"/>
      <c r="D3" s="333"/>
      <c r="E3" s="334"/>
      <c r="F3" s="334"/>
      <c r="G3" s="334"/>
      <c r="H3" s="334"/>
      <c r="I3" s="334"/>
      <c r="J3" s="334"/>
      <c r="K3" s="334"/>
      <c r="L3" s="334"/>
      <c r="M3" s="334"/>
    </row>
    <row r="4" spans="1:13" ht="18" customHeight="1">
      <c r="A4" s="319" t="s">
        <v>26</v>
      </c>
      <c r="B4" s="2">
        <f>ΚΟΣΤΟΣ!C7</f>
        <v>0</v>
      </c>
      <c r="C4" s="68"/>
      <c r="D4" s="16">
        <f>$C4*$B4</f>
        <v>0</v>
      </c>
      <c r="E4" s="16">
        <f>IF(($C4*$B4*E$2)&lt;=$B4,$C4*$B4,0)</f>
        <v>0</v>
      </c>
      <c r="F4" s="16">
        <f aca="true" t="shared" si="0" ref="F4:M11">IF(($C4*$B4*F$2)&lt;=$B4,$C4*$B4,0)</f>
        <v>0</v>
      </c>
      <c r="G4" s="16">
        <f t="shared" si="0"/>
        <v>0</v>
      </c>
      <c r="H4" s="16">
        <f t="shared" si="0"/>
        <v>0</v>
      </c>
      <c r="I4" s="16">
        <f t="shared" si="0"/>
        <v>0</v>
      </c>
      <c r="J4" s="16">
        <f t="shared" si="0"/>
        <v>0</v>
      </c>
      <c r="K4" s="16">
        <f t="shared" si="0"/>
        <v>0</v>
      </c>
      <c r="L4" s="16">
        <f t="shared" si="0"/>
        <v>0</v>
      </c>
      <c r="M4" s="16">
        <f t="shared" si="0"/>
        <v>0</v>
      </c>
    </row>
    <row r="5" spans="1:13" ht="24" customHeight="1">
      <c r="A5" s="319" t="s">
        <v>28</v>
      </c>
      <c r="B5" s="2">
        <f>ΚΟΣΤΟΣ!C8</f>
        <v>0</v>
      </c>
      <c r="C5" s="68"/>
      <c r="D5" s="16">
        <f aca="true" t="shared" si="1" ref="D5:D11">$C5*$B5</f>
        <v>0</v>
      </c>
      <c r="E5" s="16">
        <f aca="true" t="shared" si="2" ref="E5:E11">IF(($C5*$B5*E$2)&lt;=$B5,$C5*$B5,0)</f>
        <v>0</v>
      </c>
      <c r="F5" s="16">
        <f t="shared" si="0"/>
        <v>0</v>
      </c>
      <c r="G5" s="16">
        <f t="shared" si="0"/>
        <v>0</v>
      </c>
      <c r="H5" s="16">
        <f t="shared" si="0"/>
        <v>0</v>
      </c>
      <c r="I5" s="16">
        <f t="shared" si="0"/>
        <v>0</v>
      </c>
      <c r="J5" s="16">
        <f t="shared" si="0"/>
        <v>0</v>
      </c>
      <c r="K5" s="16">
        <f t="shared" si="0"/>
        <v>0</v>
      </c>
      <c r="L5" s="16">
        <f t="shared" si="0"/>
        <v>0</v>
      </c>
      <c r="M5" s="16">
        <f t="shared" si="0"/>
        <v>0</v>
      </c>
    </row>
    <row r="6" spans="1:13" ht="17.25" customHeight="1">
      <c r="A6" s="319" t="s">
        <v>29</v>
      </c>
      <c r="B6" s="2">
        <f>ΚΟΣΤΟΣ!C9</f>
        <v>0</v>
      </c>
      <c r="C6" s="68"/>
      <c r="D6" s="16">
        <f t="shared" si="1"/>
        <v>0</v>
      </c>
      <c r="E6" s="16">
        <f t="shared" si="2"/>
        <v>0</v>
      </c>
      <c r="F6" s="16">
        <f t="shared" si="0"/>
        <v>0</v>
      </c>
      <c r="G6" s="16">
        <f t="shared" si="0"/>
        <v>0</v>
      </c>
      <c r="H6" s="16">
        <f t="shared" si="0"/>
        <v>0</v>
      </c>
      <c r="I6" s="16">
        <f t="shared" si="0"/>
        <v>0</v>
      </c>
      <c r="J6" s="16">
        <f t="shared" si="0"/>
        <v>0</v>
      </c>
      <c r="K6" s="16">
        <f t="shared" si="0"/>
        <v>0</v>
      </c>
      <c r="L6" s="16">
        <f t="shared" si="0"/>
        <v>0</v>
      </c>
      <c r="M6" s="16">
        <f t="shared" si="0"/>
        <v>0</v>
      </c>
    </row>
    <row r="7" spans="1:13" ht="17.25" customHeight="1">
      <c r="A7" s="319" t="s">
        <v>32</v>
      </c>
      <c r="B7" s="2">
        <f>ΚΟΣΤΟΣ!C12</f>
        <v>0</v>
      </c>
      <c r="C7" s="68"/>
      <c r="D7" s="16">
        <f t="shared" si="1"/>
        <v>0</v>
      </c>
      <c r="E7" s="16">
        <f t="shared" si="2"/>
        <v>0</v>
      </c>
      <c r="F7" s="16">
        <f t="shared" si="0"/>
        <v>0</v>
      </c>
      <c r="G7" s="16">
        <f t="shared" si="0"/>
        <v>0</v>
      </c>
      <c r="H7" s="16">
        <f t="shared" si="0"/>
        <v>0</v>
      </c>
      <c r="I7" s="16">
        <f t="shared" si="0"/>
        <v>0</v>
      </c>
      <c r="J7" s="16">
        <f t="shared" si="0"/>
        <v>0</v>
      </c>
      <c r="K7" s="16">
        <f t="shared" si="0"/>
        <v>0</v>
      </c>
      <c r="L7" s="16">
        <f t="shared" si="0"/>
        <v>0</v>
      </c>
      <c r="M7" s="16">
        <f t="shared" si="0"/>
        <v>0</v>
      </c>
    </row>
    <row r="8" spans="1:13" ht="17.25" customHeight="1">
      <c r="A8" s="319" t="s">
        <v>33</v>
      </c>
      <c r="B8" s="2">
        <f>ΚΟΣΤΟΣ!C13</f>
        <v>0</v>
      </c>
      <c r="C8" s="68"/>
      <c r="D8" s="16">
        <f t="shared" si="1"/>
        <v>0</v>
      </c>
      <c r="E8" s="16">
        <f t="shared" si="2"/>
        <v>0</v>
      </c>
      <c r="F8" s="16">
        <f t="shared" si="0"/>
        <v>0</v>
      </c>
      <c r="G8" s="16">
        <f t="shared" si="0"/>
        <v>0</v>
      </c>
      <c r="H8" s="16">
        <f t="shared" si="0"/>
        <v>0</v>
      </c>
      <c r="I8" s="16">
        <f t="shared" si="0"/>
        <v>0</v>
      </c>
      <c r="J8" s="16">
        <f t="shared" si="0"/>
        <v>0</v>
      </c>
      <c r="K8" s="16">
        <f t="shared" si="0"/>
        <v>0</v>
      </c>
      <c r="L8" s="16">
        <f t="shared" si="0"/>
        <v>0</v>
      </c>
      <c r="M8" s="16">
        <f t="shared" si="0"/>
        <v>0</v>
      </c>
    </row>
    <row r="9" spans="1:13" ht="17.25" customHeight="1">
      <c r="A9" s="319" t="s">
        <v>34</v>
      </c>
      <c r="B9" s="2">
        <f>ΚΟΣΤΟΣ!C14</f>
        <v>0</v>
      </c>
      <c r="C9" s="68"/>
      <c r="D9" s="16">
        <f t="shared" si="1"/>
        <v>0</v>
      </c>
      <c r="E9" s="16">
        <f t="shared" si="2"/>
        <v>0</v>
      </c>
      <c r="F9" s="16">
        <f t="shared" si="0"/>
        <v>0</v>
      </c>
      <c r="G9" s="16">
        <f t="shared" si="0"/>
        <v>0</v>
      </c>
      <c r="H9" s="16">
        <f t="shared" si="0"/>
        <v>0</v>
      </c>
      <c r="I9" s="16">
        <f t="shared" si="0"/>
        <v>0</v>
      </c>
      <c r="J9" s="16">
        <f t="shared" si="0"/>
        <v>0</v>
      </c>
      <c r="K9" s="16">
        <f t="shared" si="0"/>
        <v>0</v>
      </c>
      <c r="L9" s="16">
        <f t="shared" si="0"/>
        <v>0</v>
      </c>
      <c r="M9" s="16">
        <f t="shared" si="0"/>
        <v>0</v>
      </c>
    </row>
    <row r="10" spans="1:13" ht="27" customHeight="1">
      <c r="A10" s="319" t="s">
        <v>35</v>
      </c>
      <c r="B10" s="2">
        <f>ΚΟΣΤΟΣ!C17</f>
        <v>0</v>
      </c>
      <c r="C10" s="68"/>
      <c r="D10" s="16">
        <f t="shared" si="1"/>
        <v>0</v>
      </c>
      <c r="E10" s="16">
        <f t="shared" si="2"/>
        <v>0</v>
      </c>
      <c r="F10" s="16">
        <f t="shared" si="0"/>
        <v>0</v>
      </c>
      <c r="G10" s="16">
        <f t="shared" si="0"/>
        <v>0</v>
      </c>
      <c r="H10" s="16">
        <f t="shared" si="0"/>
        <v>0</v>
      </c>
      <c r="I10" s="16">
        <f t="shared" si="0"/>
        <v>0</v>
      </c>
      <c r="J10" s="16">
        <f t="shared" si="0"/>
        <v>0</v>
      </c>
      <c r="K10" s="16">
        <f t="shared" si="0"/>
        <v>0</v>
      </c>
      <c r="L10" s="16">
        <f t="shared" si="0"/>
        <v>0</v>
      </c>
      <c r="M10" s="16">
        <f t="shared" si="0"/>
        <v>0</v>
      </c>
    </row>
    <row r="11" spans="1:13" ht="37.5" customHeight="1">
      <c r="A11" s="319" t="s">
        <v>36</v>
      </c>
      <c r="B11" s="2">
        <f>ΚΟΣΤΟΣ!C18</f>
        <v>0</v>
      </c>
      <c r="C11" s="68"/>
      <c r="D11" s="16">
        <f t="shared" si="1"/>
        <v>0</v>
      </c>
      <c r="E11" s="16">
        <f t="shared" si="2"/>
        <v>0</v>
      </c>
      <c r="F11" s="16">
        <f t="shared" si="0"/>
        <v>0</v>
      </c>
      <c r="G11" s="16">
        <f t="shared" si="0"/>
        <v>0</v>
      </c>
      <c r="H11" s="16">
        <f t="shared" si="0"/>
        <v>0</v>
      </c>
      <c r="I11" s="16">
        <f t="shared" si="0"/>
        <v>0</v>
      </c>
      <c r="J11" s="16">
        <f t="shared" si="0"/>
        <v>0</v>
      </c>
      <c r="K11" s="16">
        <f t="shared" si="0"/>
        <v>0</v>
      </c>
      <c r="L11" s="16">
        <f t="shared" si="0"/>
        <v>0</v>
      </c>
      <c r="M11" s="16">
        <f t="shared" si="0"/>
        <v>0</v>
      </c>
    </row>
    <row r="12" spans="1:13" ht="21" customHeight="1">
      <c r="A12" s="320" t="s">
        <v>37</v>
      </c>
      <c r="B12" s="15">
        <f>B11+B10+B9+B8+B7+B6+B5+B4</f>
        <v>0</v>
      </c>
      <c r="C12" s="132"/>
      <c r="D12" s="15">
        <f>SUM(D4:D11)</f>
        <v>0</v>
      </c>
      <c r="E12" s="15">
        <f aca="true" t="shared" si="3" ref="E12:M12">SUM(E4:E11)</f>
        <v>0</v>
      </c>
      <c r="F12" s="15">
        <f t="shared" si="3"/>
        <v>0</v>
      </c>
      <c r="G12" s="15">
        <f t="shared" si="3"/>
        <v>0</v>
      </c>
      <c r="H12" s="15">
        <f t="shared" si="3"/>
        <v>0</v>
      </c>
      <c r="I12" s="15">
        <f t="shared" si="3"/>
        <v>0</v>
      </c>
      <c r="J12" s="15">
        <f t="shared" si="3"/>
        <v>0</v>
      </c>
      <c r="K12" s="15">
        <f t="shared" si="3"/>
        <v>0</v>
      </c>
      <c r="L12" s="15">
        <f t="shared" si="3"/>
        <v>0</v>
      </c>
      <c r="M12" s="15">
        <f t="shared" si="3"/>
        <v>0</v>
      </c>
    </row>
    <row r="13" spans="1:3" ht="5.25" customHeight="1">
      <c r="A13" s="169"/>
      <c r="B13" s="8"/>
      <c r="C13" s="69"/>
    </row>
    <row r="14" spans="1:13" ht="19.5" customHeight="1">
      <c r="A14" s="327" t="s">
        <v>38</v>
      </c>
      <c r="B14" s="332"/>
      <c r="C14" s="331"/>
      <c r="D14" s="333"/>
      <c r="E14" s="334"/>
      <c r="F14" s="334"/>
      <c r="G14" s="334"/>
      <c r="H14" s="334"/>
      <c r="I14" s="334"/>
      <c r="J14" s="334"/>
      <c r="K14" s="334"/>
      <c r="L14" s="334"/>
      <c r="M14" s="334"/>
    </row>
    <row r="15" spans="1:13" ht="40.5" customHeight="1">
      <c r="A15" s="318" t="s">
        <v>39</v>
      </c>
      <c r="B15" s="9">
        <f>ΚΟΣΤΟΣ!C24</f>
        <v>0</v>
      </c>
      <c r="C15" s="68"/>
      <c r="D15" s="16">
        <f>$C15*$B15</f>
        <v>0</v>
      </c>
      <c r="E15" s="16">
        <f aca="true" t="shared" si="4" ref="E15:M16">IF(($C15*$B15*E$2)&lt;=$B15,$C15*$B15,0)</f>
        <v>0</v>
      </c>
      <c r="F15" s="16">
        <f t="shared" si="4"/>
        <v>0</v>
      </c>
      <c r="G15" s="16">
        <f t="shared" si="4"/>
        <v>0</v>
      </c>
      <c r="H15" s="16">
        <f t="shared" si="4"/>
        <v>0</v>
      </c>
      <c r="I15" s="16">
        <f t="shared" si="4"/>
        <v>0</v>
      </c>
      <c r="J15" s="16">
        <f t="shared" si="4"/>
        <v>0</v>
      </c>
      <c r="K15" s="16">
        <f t="shared" si="4"/>
        <v>0</v>
      </c>
      <c r="L15" s="16">
        <f t="shared" si="4"/>
        <v>0</v>
      </c>
      <c r="M15" s="16">
        <f t="shared" si="4"/>
        <v>0</v>
      </c>
    </row>
    <row r="16" spans="1:13" ht="36.75" customHeight="1">
      <c r="A16" s="319" t="s">
        <v>40</v>
      </c>
      <c r="B16" s="9">
        <f>ΚΟΣΤΟΣ!C25</f>
        <v>0</v>
      </c>
      <c r="C16" s="68"/>
      <c r="D16" s="16">
        <f>$C16*$B16</f>
        <v>0</v>
      </c>
      <c r="E16" s="16">
        <f t="shared" si="4"/>
        <v>0</v>
      </c>
      <c r="F16" s="16">
        <f t="shared" si="4"/>
        <v>0</v>
      </c>
      <c r="G16" s="16">
        <f t="shared" si="4"/>
        <v>0</v>
      </c>
      <c r="H16" s="16">
        <f t="shared" si="4"/>
        <v>0</v>
      </c>
      <c r="I16" s="16">
        <f t="shared" si="4"/>
        <v>0</v>
      </c>
      <c r="J16" s="16">
        <f t="shared" si="4"/>
        <v>0</v>
      </c>
      <c r="K16" s="16">
        <f t="shared" si="4"/>
        <v>0</v>
      </c>
      <c r="L16" s="16">
        <f t="shared" si="4"/>
        <v>0</v>
      </c>
      <c r="M16" s="16">
        <f t="shared" si="4"/>
        <v>0</v>
      </c>
    </row>
    <row r="17" spans="1:13" ht="21.75" customHeight="1">
      <c r="A17" s="320" t="s">
        <v>41</v>
      </c>
      <c r="B17" s="15">
        <f>B15+B16</f>
        <v>0</v>
      </c>
      <c r="C17" s="132"/>
      <c r="D17" s="15">
        <f>SUM(D15:D16)</f>
        <v>0</v>
      </c>
      <c r="E17" s="15">
        <f aca="true" t="shared" si="5" ref="E17:M17">SUM(E15:E16)</f>
        <v>0</v>
      </c>
      <c r="F17" s="15">
        <f t="shared" si="5"/>
        <v>0</v>
      </c>
      <c r="G17" s="15">
        <f t="shared" si="5"/>
        <v>0</v>
      </c>
      <c r="H17" s="15">
        <f t="shared" si="5"/>
        <v>0</v>
      </c>
      <c r="I17" s="15">
        <f t="shared" si="5"/>
        <v>0</v>
      </c>
      <c r="J17" s="15">
        <f t="shared" si="5"/>
        <v>0</v>
      </c>
      <c r="K17" s="15">
        <f t="shared" si="5"/>
        <v>0</v>
      </c>
      <c r="L17" s="15">
        <f t="shared" si="5"/>
        <v>0</v>
      </c>
      <c r="M17" s="15">
        <f t="shared" si="5"/>
        <v>0</v>
      </c>
    </row>
    <row r="18" spans="1:3" ht="6.75" customHeight="1">
      <c r="A18" s="169"/>
      <c r="B18" s="11"/>
      <c r="C18" s="70"/>
    </row>
    <row r="19" spans="1:13" ht="19.5" customHeight="1">
      <c r="A19" s="327" t="s">
        <v>42</v>
      </c>
      <c r="B19" s="332"/>
      <c r="C19" s="331"/>
      <c r="D19" s="333"/>
      <c r="E19" s="334"/>
      <c r="F19" s="334"/>
      <c r="G19" s="334"/>
      <c r="H19" s="334"/>
      <c r="I19" s="334"/>
      <c r="J19" s="334"/>
      <c r="K19" s="334"/>
      <c r="L19" s="334"/>
      <c r="M19" s="334"/>
    </row>
    <row r="20" spans="1:13" ht="18" customHeight="1">
      <c r="A20" s="318" t="s">
        <v>251</v>
      </c>
      <c r="B20" s="9">
        <v>0</v>
      </c>
      <c r="C20" s="68"/>
      <c r="D20" s="16">
        <f>$C20*$B20</f>
        <v>0</v>
      </c>
      <c r="E20" s="16">
        <f aca="true" t="shared" si="6" ref="E20:M23">IF(($C20*$B20*E$2)&lt;=$B20,$C20*$B20,0)</f>
        <v>0</v>
      </c>
      <c r="F20" s="16">
        <f t="shared" si="6"/>
        <v>0</v>
      </c>
      <c r="G20" s="16">
        <f t="shared" si="6"/>
        <v>0</v>
      </c>
      <c r="H20" s="16">
        <f t="shared" si="6"/>
        <v>0</v>
      </c>
      <c r="I20" s="16">
        <f t="shared" si="6"/>
        <v>0</v>
      </c>
      <c r="J20" s="16">
        <f t="shared" si="6"/>
        <v>0</v>
      </c>
      <c r="K20" s="16">
        <f t="shared" si="6"/>
        <v>0</v>
      </c>
      <c r="L20" s="16">
        <f t="shared" si="6"/>
        <v>0</v>
      </c>
      <c r="M20" s="16">
        <f t="shared" si="6"/>
        <v>0</v>
      </c>
    </row>
    <row r="21" spans="1:13" ht="18" customHeight="1">
      <c r="A21" s="318" t="s">
        <v>29</v>
      </c>
      <c r="B21" s="2">
        <v>0</v>
      </c>
      <c r="C21" s="68"/>
      <c r="D21" s="16">
        <f>$C21*$B21</f>
        <v>0</v>
      </c>
      <c r="E21" s="16">
        <f t="shared" si="6"/>
        <v>0</v>
      </c>
      <c r="F21" s="16">
        <f t="shared" si="6"/>
        <v>0</v>
      </c>
      <c r="G21" s="16">
        <f t="shared" si="6"/>
        <v>0</v>
      </c>
      <c r="H21" s="16">
        <f t="shared" si="6"/>
        <v>0</v>
      </c>
      <c r="I21" s="16">
        <f t="shared" si="6"/>
        <v>0</v>
      </c>
      <c r="J21" s="16">
        <f t="shared" si="6"/>
        <v>0</v>
      </c>
      <c r="K21" s="16">
        <f t="shared" si="6"/>
        <v>0</v>
      </c>
      <c r="L21" s="16">
        <f t="shared" si="6"/>
        <v>0</v>
      </c>
      <c r="M21" s="16">
        <f t="shared" si="6"/>
        <v>0</v>
      </c>
    </row>
    <row r="22" spans="1:13" ht="18" customHeight="1">
      <c r="A22" s="318" t="s">
        <v>44</v>
      </c>
      <c r="B22" s="2">
        <v>0</v>
      </c>
      <c r="C22" s="68"/>
      <c r="D22" s="16">
        <f>$C22*$B22</f>
        <v>0</v>
      </c>
      <c r="E22" s="16">
        <f t="shared" si="6"/>
        <v>0</v>
      </c>
      <c r="F22" s="16">
        <f t="shared" si="6"/>
        <v>0</v>
      </c>
      <c r="G22" s="16">
        <f t="shared" si="6"/>
        <v>0</v>
      </c>
      <c r="H22" s="16">
        <f t="shared" si="6"/>
        <v>0</v>
      </c>
      <c r="I22" s="16">
        <f t="shared" si="6"/>
        <v>0</v>
      </c>
      <c r="J22" s="16">
        <f t="shared" si="6"/>
        <v>0</v>
      </c>
      <c r="K22" s="16">
        <f t="shared" si="6"/>
        <v>0</v>
      </c>
      <c r="L22" s="16">
        <f t="shared" si="6"/>
        <v>0</v>
      </c>
      <c r="M22" s="16">
        <f t="shared" si="6"/>
        <v>0</v>
      </c>
    </row>
    <row r="23" spans="1:13" ht="23.25" customHeight="1">
      <c r="A23" s="318" t="s">
        <v>45</v>
      </c>
      <c r="B23" s="2">
        <v>0</v>
      </c>
      <c r="C23" s="68"/>
      <c r="D23" s="16">
        <f>$C23*$B23</f>
        <v>0</v>
      </c>
      <c r="E23" s="16">
        <f t="shared" si="6"/>
        <v>0</v>
      </c>
      <c r="F23" s="16">
        <f t="shared" si="6"/>
        <v>0</v>
      </c>
      <c r="G23" s="16">
        <f t="shared" si="6"/>
        <v>0</v>
      </c>
      <c r="H23" s="16">
        <f t="shared" si="6"/>
        <v>0</v>
      </c>
      <c r="I23" s="16">
        <f t="shared" si="6"/>
        <v>0</v>
      </c>
      <c r="J23" s="16">
        <f t="shared" si="6"/>
        <v>0</v>
      </c>
      <c r="K23" s="16">
        <f t="shared" si="6"/>
        <v>0</v>
      </c>
      <c r="L23" s="16">
        <f t="shared" si="6"/>
        <v>0</v>
      </c>
      <c r="M23" s="16">
        <f t="shared" si="6"/>
        <v>0</v>
      </c>
    </row>
    <row r="24" spans="1:13" ht="21.75" customHeight="1">
      <c r="A24" s="320" t="s">
        <v>46</v>
      </c>
      <c r="B24" s="15">
        <f>SUM(B20:B23)</f>
        <v>0</v>
      </c>
      <c r="C24" s="132"/>
      <c r="D24" s="15">
        <f aca="true" t="shared" si="7" ref="D24:M24">SUM(D20:D23)</f>
        <v>0</v>
      </c>
      <c r="E24" s="15">
        <f t="shared" si="7"/>
        <v>0</v>
      </c>
      <c r="F24" s="15">
        <f t="shared" si="7"/>
        <v>0</v>
      </c>
      <c r="G24" s="15">
        <f t="shared" si="7"/>
        <v>0</v>
      </c>
      <c r="H24" s="15">
        <f t="shared" si="7"/>
        <v>0</v>
      </c>
      <c r="I24" s="15">
        <f t="shared" si="7"/>
        <v>0</v>
      </c>
      <c r="J24" s="15">
        <f t="shared" si="7"/>
        <v>0</v>
      </c>
      <c r="K24" s="15">
        <f t="shared" si="7"/>
        <v>0</v>
      </c>
      <c r="L24" s="15">
        <f t="shared" si="7"/>
        <v>0</v>
      </c>
      <c r="M24" s="15">
        <f t="shared" si="7"/>
        <v>0</v>
      </c>
    </row>
    <row r="25" spans="1:3" ht="7.5" customHeight="1">
      <c r="A25" s="169"/>
      <c r="B25" s="11"/>
      <c r="C25" s="70"/>
    </row>
    <row r="26" spans="1:13" ht="26.25" customHeight="1">
      <c r="A26" s="327" t="s">
        <v>47</v>
      </c>
      <c r="B26" s="332"/>
      <c r="C26" s="331"/>
      <c r="D26" s="333"/>
      <c r="E26" s="334"/>
      <c r="F26" s="334"/>
      <c r="G26" s="334"/>
      <c r="H26" s="334"/>
      <c r="I26" s="334"/>
      <c r="J26" s="334"/>
      <c r="K26" s="334"/>
      <c r="L26" s="334"/>
      <c r="M26" s="334"/>
    </row>
    <row r="27" spans="1:13" ht="36" customHeight="1">
      <c r="A27" s="318" t="s">
        <v>48</v>
      </c>
      <c r="B27" s="9">
        <v>0</v>
      </c>
      <c r="C27" s="68"/>
      <c r="D27" s="16">
        <f>$C27*$B27</f>
        <v>0</v>
      </c>
      <c r="E27" s="16">
        <f>IF(($C27*$B27*E$2)&lt;=$B27,$C27*$B27,0)</f>
        <v>0</v>
      </c>
      <c r="F27" s="16">
        <f aca="true" t="shared" si="8" ref="F27:M27">IF(($C27*$B27*F$2)&lt;=$B27,$C27*$B27,0)</f>
        <v>0</v>
      </c>
      <c r="G27" s="16">
        <f t="shared" si="8"/>
        <v>0</v>
      </c>
      <c r="H27" s="16">
        <f t="shared" si="8"/>
        <v>0</v>
      </c>
      <c r="I27" s="16">
        <f t="shared" si="8"/>
        <v>0</v>
      </c>
      <c r="J27" s="16">
        <f t="shared" si="8"/>
        <v>0</v>
      </c>
      <c r="K27" s="16">
        <f t="shared" si="8"/>
        <v>0</v>
      </c>
      <c r="L27" s="16">
        <f t="shared" si="8"/>
        <v>0</v>
      </c>
      <c r="M27" s="16">
        <f t="shared" si="8"/>
        <v>0</v>
      </c>
    </row>
    <row r="28" spans="1:13" ht="21.75" customHeight="1">
      <c r="A28" s="320" t="s">
        <v>49</v>
      </c>
      <c r="B28" s="15">
        <f>SUM(B27)</f>
        <v>0</v>
      </c>
      <c r="C28" s="132"/>
      <c r="D28" s="15">
        <f aca="true" t="shared" si="9" ref="D28:M28">SUM(D27)</f>
        <v>0</v>
      </c>
      <c r="E28" s="15">
        <f t="shared" si="9"/>
        <v>0</v>
      </c>
      <c r="F28" s="15">
        <f t="shared" si="9"/>
        <v>0</v>
      </c>
      <c r="G28" s="15">
        <f t="shared" si="9"/>
        <v>0</v>
      </c>
      <c r="H28" s="15">
        <f t="shared" si="9"/>
        <v>0</v>
      </c>
      <c r="I28" s="15">
        <f t="shared" si="9"/>
        <v>0</v>
      </c>
      <c r="J28" s="15">
        <f t="shared" si="9"/>
        <v>0</v>
      </c>
      <c r="K28" s="15">
        <f t="shared" si="9"/>
        <v>0</v>
      </c>
      <c r="L28" s="15">
        <f t="shared" si="9"/>
        <v>0</v>
      </c>
      <c r="M28" s="15">
        <f t="shared" si="9"/>
        <v>0</v>
      </c>
    </row>
    <row r="29" spans="1:3" ht="6.75" customHeight="1">
      <c r="A29" s="169"/>
      <c r="B29" s="11"/>
      <c r="C29" s="70"/>
    </row>
    <row r="30" spans="1:13" ht="24.75" customHeight="1">
      <c r="A30" s="335" t="s">
        <v>233</v>
      </c>
      <c r="B30" s="15">
        <f>SUM(B28,B24,B17,B12)</f>
        <v>0</v>
      </c>
      <c r="C30" s="132"/>
      <c r="D30" s="15">
        <f aca="true" t="shared" si="10" ref="D30:M30">SUM(D28,D24,D17,D12)</f>
        <v>0</v>
      </c>
      <c r="E30" s="15">
        <f t="shared" si="10"/>
        <v>0</v>
      </c>
      <c r="F30" s="15">
        <f t="shared" si="10"/>
        <v>0</v>
      </c>
      <c r="G30" s="15">
        <f t="shared" si="10"/>
        <v>0</v>
      </c>
      <c r="H30" s="15">
        <f t="shared" si="10"/>
        <v>0</v>
      </c>
      <c r="I30" s="15">
        <f t="shared" si="10"/>
        <v>0</v>
      </c>
      <c r="J30" s="15">
        <f t="shared" si="10"/>
        <v>0</v>
      </c>
      <c r="K30" s="15">
        <f t="shared" si="10"/>
        <v>0</v>
      </c>
      <c r="L30" s="15">
        <f t="shared" si="10"/>
        <v>0</v>
      </c>
      <c r="M30" s="15">
        <f t="shared" si="10"/>
        <v>0</v>
      </c>
    </row>
    <row r="31" spans="1:3" s="171" customFormat="1" ht="15" customHeight="1">
      <c r="A31" s="170"/>
      <c r="B31" s="11"/>
      <c r="C31" s="70"/>
    </row>
    <row r="32" spans="1:13" ht="27.75" customHeight="1">
      <c r="A32" s="168" t="s">
        <v>218</v>
      </c>
      <c r="B32" s="336" t="s">
        <v>237</v>
      </c>
      <c r="C32" s="329" t="s">
        <v>216</v>
      </c>
      <c r="D32" s="328" t="s">
        <v>66</v>
      </c>
      <c r="E32" s="328" t="s">
        <v>67</v>
      </c>
      <c r="F32" s="328" t="s">
        <v>68</v>
      </c>
      <c r="G32" s="328" t="s">
        <v>69</v>
      </c>
      <c r="H32" s="328" t="s">
        <v>70</v>
      </c>
      <c r="I32" s="328" t="s">
        <v>71</v>
      </c>
      <c r="J32" s="328" t="s">
        <v>72</v>
      </c>
      <c r="K32" s="328" t="s">
        <v>73</v>
      </c>
      <c r="L32" s="328" t="s">
        <v>74</v>
      </c>
      <c r="M32" s="261" t="s">
        <v>75</v>
      </c>
    </row>
    <row r="33" spans="1:13" ht="16.5" customHeight="1">
      <c r="A33" s="318" t="s">
        <v>100</v>
      </c>
      <c r="B33" s="1"/>
      <c r="C33" s="68"/>
      <c r="D33" s="4"/>
      <c r="E33" s="4"/>
      <c r="F33" s="4"/>
      <c r="G33" s="4"/>
      <c r="H33" s="4"/>
      <c r="I33" s="4"/>
      <c r="J33" s="4"/>
      <c r="K33" s="4"/>
      <c r="L33" s="4"/>
      <c r="M33" s="4"/>
    </row>
    <row r="34" spans="1:13" ht="28.5" customHeight="1">
      <c r="A34" s="318" t="s">
        <v>101</v>
      </c>
      <c r="B34" s="1"/>
      <c r="C34" s="68"/>
      <c r="D34" s="4"/>
      <c r="E34" s="4"/>
      <c r="F34" s="4"/>
      <c r="G34" s="4"/>
      <c r="H34" s="4"/>
      <c r="I34" s="4"/>
      <c r="J34" s="4"/>
      <c r="K34" s="4"/>
      <c r="L34" s="4"/>
      <c r="M34" s="4"/>
    </row>
    <row r="35" spans="1:13" ht="16.5" customHeight="1">
      <c r="A35" s="318" t="s">
        <v>215</v>
      </c>
      <c r="B35" s="1"/>
      <c r="C35" s="68"/>
      <c r="D35" s="4"/>
      <c r="E35" s="4"/>
      <c r="F35" s="4"/>
      <c r="G35" s="4"/>
      <c r="H35" s="4"/>
      <c r="I35" s="4"/>
      <c r="J35" s="4"/>
      <c r="K35" s="4"/>
      <c r="L35" s="4"/>
      <c r="M35" s="4"/>
    </row>
    <row r="36" spans="1:13" ht="16.5" customHeight="1">
      <c r="A36" s="318" t="s">
        <v>215</v>
      </c>
      <c r="B36" s="1"/>
      <c r="C36" s="68"/>
      <c r="D36" s="4"/>
      <c r="E36" s="4"/>
      <c r="F36" s="4"/>
      <c r="G36" s="4"/>
      <c r="H36" s="4"/>
      <c r="I36" s="4"/>
      <c r="J36" s="4"/>
      <c r="K36" s="4"/>
      <c r="L36" s="4"/>
      <c r="M36" s="4"/>
    </row>
    <row r="37" spans="1:13" ht="16.5" customHeight="1">
      <c r="A37" s="318"/>
      <c r="B37" s="1"/>
      <c r="C37" s="68"/>
      <c r="D37" s="4"/>
      <c r="E37" s="4"/>
      <c r="F37" s="4"/>
      <c r="G37" s="4"/>
      <c r="H37" s="4"/>
      <c r="I37" s="4"/>
      <c r="J37" s="4"/>
      <c r="K37" s="4"/>
      <c r="L37" s="4"/>
      <c r="M37" s="4"/>
    </row>
    <row r="38" spans="1:13" ht="24.75" customHeight="1">
      <c r="A38" s="335" t="s">
        <v>217</v>
      </c>
      <c r="B38" s="1"/>
      <c r="C38" s="132"/>
      <c r="D38" s="15">
        <f>SUM(D33:D37)</f>
        <v>0</v>
      </c>
      <c r="E38" s="15">
        <f aca="true" t="shared" si="11" ref="E38:M38">SUM(E33:E37)</f>
        <v>0</v>
      </c>
      <c r="F38" s="15">
        <f t="shared" si="11"/>
        <v>0</v>
      </c>
      <c r="G38" s="15">
        <f t="shared" si="11"/>
        <v>0</v>
      </c>
      <c r="H38" s="15">
        <f t="shared" si="11"/>
        <v>0</v>
      </c>
      <c r="I38" s="15">
        <f>SUM(I33:I37)</f>
        <v>0</v>
      </c>
      <c r="J38" s="15">
        <f t="shared" si="11"/>
        <v>0</v>
      </c>
      <c r="K38" s="15">
        <f t="shared" si="11"/>
        <v>0</v>
      </c>
      <c r="L38" s="15">
        <f t="shared" si="11"/>
        <v>0</v>
      </c>
      <c r="M38" s="15">
        <f t="shared" si="11"/>
        <v>0</v>
      </c>
    </row>
    <row r="39" spans="1:3" s="171" customFormat="1" ht="9" customHeight="1">
      <c r="A39" s="172"/>
      <c r="B39" s="66"/>
      <c r="C39" s="71"/>
    </row>
    <row r="40" spans="1:13" ht="27.75" customHeight="1">
      <c r="A40" s="173" t="s">
        <v>235</v>
      </c>
      <c r="B40" s="132"/>
      <c r="C40" s="132"/>
      <c r="D40" s="15">
        <f>SUM(D38,D30)</f>
        <v>0</v>
      </c>
      <c r="E40" s="15">
        <f aca="true" t="shared" si="12" ref="E40:M40">SUM(E38,E30)</f>
        <v>0</v>
      </c>
      <c r="F40" s="15">
        <f t="shared" si="12"/>
        <v>0</v>
      </c>
      <c r="G40" s="15">
        <f t="shared" si="12"/>
        <v>0</v>
      </c>
      <c r="H40" s="15">
        <f t="shared" si="12"/>
        <v>0</v>
      </c>
      <c r="I40" s="15">
        <f t="shared" si="12"/>
        <v>0</v>
      </c>
      <c r="J40" s="15">
        <f t="shared" si="12"/>
        <v>0</v>
      </c>
      <c r="K40" s="15">
        <f t="shared" si="12"/>
        <v>0</v>
      </c>
      <c r="L40" s="15">
        <f t="shared" si="12"/>
        <v>0</v>
      </c>
      <c r="M40" s="15">
        <f t="shared" si="12"/>
        <v>0</v>
      </c>
    </row>
    <row r="41" ht="12.75">
      <c r="B41" s="14"/>
    </row>
    <row r="42" spans="1:3" ht="128.25" customHeight="1">
      <c r="A42" s="418" t="s">
        <v>236</v>
      </c>
      <c r="B42" s="418"/>
      <c r="C42" s="418"/>
    </row>
    <row r="43" ht="12.75">
      <c r="B43" s="14"/>
    </row>
    <row r="44" ht="12.75">
      <c r="B44" s="14"/>
    </row>
    <row r="45" ht="12.75">
      <c r="B45" s="14"/>
    </row>
    <row r="46" ht="12.75">
      <c r="B46" s="14"/>
    </row>
    <row r="47" ht="12.75">
      <c r="B47" s="14"/>
    </row>
    <row r="48" ht="12.75">
      <c r="B48" s="14"/>
    </row>
    <row r="49" ht="12.75">
      <c r="B49" s="14"/>
    </row>
    <row r="50" ht="12.75">
      <c r="B50" s="14"/>
    </row>
    <row r="51" ht="12.75">
      <c r="B51" s="14"/>
    </row>
    <row r="52" ht="12.75">
      <c r="B52" s="14"/>
    </row>
    <row r="53" ht="12.75">
      <c r="B53" s="14"/>
    </row>
    <row r="54" ht="12.75">
      <c r="B54" s="14"/>
    </row>
    <row r="55" ht="12.75">
      <c r="B55" s="14"/>
    </row>
    <row r="56" ht="12.75">
      <c r="B56" s="14"/>
    </row>
    <row r="57" ht="12.75">
      <c r="B57" s="14"/>
    </row>
    <row r="58" ht="12.75">
      <c r="B58" s="14"/>
    </row>
    <row r="59" ht="12.75">
      <c r="B59" s="14"/>
    </row>
    <row r="60" ht="12.75">
      <c r="B60" s="14"/>
    </row>
    <row r="61" ht="12.75">
      <c r="B61" s="14"/>
    </row>
    <row r="62" ht="12.75">
      <c r="B62" s="14"/>
    </row>
    <row r="63" ht="12.75">
      <c r="B63" s="14"/>
    </row>
    <row r="64" ht="12.75">
      <c r="B64" s="14"/>
    </row>
    <row r="65" ht="12.75">
      <c r="B65" s="14"/>
    </row>
    <row r="66" ht="12.75">
      <c r="B66" s="14"/>
    </row>
    <row r="67" ht="12.75">
      <c r="B67" s="14"/>
    </row>
    <row r="68" ht="12.75">
      <c r="B68" s="14"/>
    </row>
    <row r="69" ht="12.75">
      <c r="B69" s="14"/>
    </row>
    <row r="70" ht="12.75">
      <c r="B70" s="14"/>
    </row>
    <row r="71" ht="12.75">
      <c r="B71" s="14"/>
    </row>
    <row r="72" ht="12.75">
      <c r="B72" s="14"/>
    </row>
    <row r="73" ht="12.75">
      <c r="B73" s="14"/>
    </row>
    <row r="74" ht="12.75">
      <c r="B74" s="14"/>
    </row>
    <row r="75" ht="12.75">
      <c r="B75" s="14"/>
    </row>
    <row r="76" ht="12.75">
      <c r="B76" s="14"/>
    </row>
    <row r="77" ht="12.75">
      <c r="B77" s="14"/>
    </row>
    <row r="78" ht="12.75">
      <c r="B78" s="14"/>
    </row>
    <row r="79" ht="12.75">
      <c r="B79" s="14"/>
    </row>
    <row r="80" ht="12.75">
      <c r="B80" s="14"/>
    </row>
    <row r="81" ht="12.75">
      <c r="B81" s="14"/>
    </row>
    <row r="82" ht="12.75">
      <c r="B82" s="14"/>
    </row>
    <row r="83" ht="12.75">
      <c r="B83" s="14"/>
    </row>
    <row r="84" ht="12.75">
      <c r="B84" s="14"/>
    </row>
    <row r="85" ht="12.75">
      <c r="B85" s="14"/>
    </row>
    <row r="86" ht="12.75">
      <c r="B86" s="14"/>
    </row>
    <row r="87" ht="12.75">
      <c r="B87" s="14"/>
    </row>
    <row r="88" ht="12.75">
      <c r="B88" s="14"/>
    </row>
    <row r="89" ht="12.75">
      <c r="B89" s="14"/>
    </row>
    <row r="90" ht="12.75">
      <c r="B90" s="14"/>
    </row>
    <row r="91" ht="12.75">
      <c r="B91" s="14"/>
    </row>
    <row r="92" ht="12.75">
      <c r="B92" s="14"/>
    </row>
    <row r="93" ht="12.75">
      <c r="B93" s="14"/>
    </row>
    <row r="94" ht="12.75">
      <c r="B94" s="14"/>
    </row>
    <row r="95" ht="12.75">
      <c r="B95" s="14"/>
    </row>
    <row r="96" ht="12.75">
      <c r="B96" s="14"/>
    </row>
    <row r="97" ht="12.75">
      <c r="B97" s="14"/>
    </row>
    <row r="98" ht="12.75">
      <c r="B98" s="14"/>
    </row>
    <row r="99" ht="12.75">
      <c r="B99" s="14"/>
    </row>
    <row r="100" ht="12.75">
      <c r="B100" s="14"/>
    </row>
    <row r="101" ht="12.75">
      <c r="B101" s="14"/>
    </row>
    <row r="102" ht="12.75">
      <c r="B102" s="14"/>
    </row>
    <row r="103" ht="12.75">
      <c r="B103" s="14"/>
    </row>
    <row r="104" ht="12.75">
      <c r="B104" s="14"/>
    </row>
    <row r="105" ht="12.75">
      <c r="B105" s="14"/>
    </row>
    <row r="106" ht="12.75">
      <c r="B106" s="14"/>
    </row>
    <row r="107" ht="12.75">
      <c r="B107" s="14"/>
    </row>
    <row r="108" ht="12.75">
      <c r="B108" s="14"/>
    </row>
    <row r="109" ht="12.75">
      <c r="B109" s="14"/>
    </row>
    <row r="110" ht="12.75">
      <c r="B110" s="14"/>
    </row>
    <row r="111" ht="12.75">
      <c r="B111" s="14"/>
    </row>
    <row r="112" ht="12.75">
      <c r="B112" s="14"/>
    </row>
    <row r="113" ht="12.75">
      <c r="B113" s="14"/>
    </row>
    <row r="114" ht="12.75">
      <c r="B114" s="14"/>
    </row>
    <row r="115" ht="12.75">
      <c r="B115" s="14"/>
    </row>
    <row r="116" ht="12.75">
      <c r="B116" s="14"/>
    </row>
    <row r="117" ht="12.75">
      <c r="B117" s="14"/>
    </row>
    <row r="118" ht="12.75">
      <c r="B118" s="14"/>
    </row>
    <row r="119" ht="12.75">
      <c r="B119" s="14"/>
    </row>
    <row r="120" ht="12.75">
      <c r="B120" s="14"/>
    </row>
    <row r="121" ht="12.75">
      <c r="B121" s="14"/>
    </row>
    <row r="122" ht="12.75">
      <c r="B122" s="14"/>
    </row>
    <row r="123" ht="12.75">
      <c r="B123" s="14"/>
    </row>
    <row r="124" ht="12.75">
      <c r="B124" s="14"/>
    </row>
    <row r="125" ht="12.75">
      <c r="B125" s="14"/>
    </row>
    <row r="126" ht="12.75">
      <c r="B126" s="14"/>
    </row>
    <row r="127" ht="12.75">
      <c r="B127" s="14"/>
    </row>
    <row r="128" ht="12.75">
      <c r="B128" s="14"/>
    </row>
    <row r="129" ht="12.75">
      <c r="B129" s="14"/>
    </row>
    <row r="130" ht="12.75">
      <c r="B130" s="14"/>
    </row>
    <row r="131" ht="12.75">
      <c r="B131" s="14"/>
    </row>
    <row r="132" ht="12.75">
      <c r="B132" s="14"/>
    </row>
    <row r="133" ht="12.75">
      <c r="B133" s="14"/>
    </row>
    <row r="134" ht="12.75">
      <c r="B134" s="14"/>
    </row>
    <row r="135" ht="12.75">
      <c r="B135" s="14"/>
    </row>
    <row r="136" ht="12.75">
      <c r="B136" s="14"/>
    </row>
    <row r="137" ht="12.75">
      <c r="B137" s="14"/>
    </row>
    <row r="138" ht="12.75">
      <c r="B138" s="14"/>
    </row>
    <row r="139" ht="12.75">
      <c r="B139" s="14"/>
    </row>
    <row r="140" ht="12.75">
      <c r="B140" s="14"/>
    </row>
    <row r="141" ht="12.75">
      <c r="B141" s="14"/>
    </row>
    <row r="142" ht="12.75">
      <c r="B142" s="14"/>
    </row>
    <row r="143" ht="12.75">
      <c r="B143" s="14"/>
    </row>
    <row r="144" ht="12.75">
      <c r="B144" s="14"/>
    </row>
    <row r="145" ht="12.75">
      <c r="B145" s="14"/>
    </row>
    <row r="146" ht="12.75">
      <c r="B146" s="14"/>
    </row>
    <row r="147" ht="12.75">
      <c r="B147" s="14"/>
    </row>
    <row r="148" ht="12.75">
      <c r="B148" s="14"/>
    </row>
    <row r="149" ht="12.75">
      <c r="B149" s="14"/>
    </row>
    <row r="150" ht="12.75">
      <c r="B150" s="14"/>
    </row>
    <row r="151" ht="12.75">
      <c r="B151" s="14"/>
    </row>
    <row r="152" ht="12.75">
      <c r="B152" s="14"/>
    </row>
    <row r="153" ht="12.75">
      <c r="B153" s="14"/>
    </row>
    <row r="154" ht="12.75">
      <c r="B154" s="14"/>
    </row>
    <row r="155" ht="12.75">
      <c r="B155" s="14"/>
    </row>
    <row r="156" ht="12.75">
      <c r="B156" s="14"/>
    </row>
    <row r="157" ht="12.75">
      <c r="B157" s="14"/>
    </row>
    <row r="158" ht="12.75">
      <c r="B158" s="14"/>
    </row>
    <row r="159" ht="12.75">
      <c r="B159" s="14"/>
    </row>
    <row r="160" ht="12.75">
      <c r="B160" s="14"/>
    </row>
    <row r="161" ht="12.75">
      <c r="B161" s="14"/>
    </row>
    <row r="162" ht="12.75">
      <c r="B162" s="14"/>
    </row>
    <row r="163" ht="12.75">
      <c r="B163" s="14"/>
    </row>
    <row r="164" ht="12.75">
      <c r="B164" s="14"/>
    </row>
    <row r="165" ht="12.75">
      <c r="B165" s="14"/>
    </row>
    <row r="166" ht="12.75">
      <c r="B166" s="14"/>
    </row>
    <row r="167" ht="12.75">
      <c r="B167" s="14"/>
    </row>
    <row r="168" ht="12.75">
      <c r="B168" s="14"/>
    </row>
    <row r="169" ht="12.75">
      <c r="B169" s="14"/>
    </row>
    <row r="170" ht="12.75">
      <c r="B170" s="14"/>
    </row>
    <row r="171" ht="12.75">
      <c r="B171" s="14"/>
    </row>
    <row r="172" ht="12.75">
      <c r="B172" s="14"/>
    </row>
    <row r="173" ht="12.75">
      <c r="B173" s="14"/>
    </row>
    <row r="174" ht="12.75">
      <c r="B174" s="14"/>
    </row>
    <row r="175" ht="12.75">
      <c r="B175" s="14"/>
    </row>
    <row r="176" ht="12.75">
      <c r="B176" s="14"/>
    </row>
    <row r="177" ht="12.75">
      <c r="B177" s="14"/>
    </row>
    <row r="178" ht="12.75">
      <c r="B178" s="14"/>
    </row>
    <row r="179" ht="12.75">
      <c r="B179" s="14"/>
    </row>
    <row r="180" ht="12.75">
      <c r="B180" s="14"/>
    </row>
    <row r="181" ht="12.75">
      <c r="B181" s="14"/>
    </row>
    <row r="182" ht="12.75">
      <c r="B182" s="14"/>
    </row>
    <row r="183" ht="12.75">
      <c r="B183" s="14"/>
    </row>
    <row r="184" ht="12.75">
      <c r="B184" s="14"/>
    </row>
    <row r="185" ht="12.75">
      <c r="B185" s="14"/>
    </row>
    <row r="186" ht="12.75">
      <c r="B186" s="14"/>
    </row>
    <row r="187" ht="12.75">
      <c r="B187" s="14"/>
    </row>
    <row r="188" ht="12.75">
      <c r="B188" s="14"/>
    </row>
    <row r="189" ht="12.75">
      <c r="B189" s="14"/>
    </row>
    <row r="190" ht="12.75">
      <c r="B190" s="14"/>
    </row>
    <row r="191" ht="12.75">
      <c r="B191" s="14"/>
    </row>
    <row r="192" ht="12.75">
      <c r="B192" s="14"/>
    </row>
    <row r="193" ht="12.75">
      <c r="B193" s="14"/>
    </row>
    <row r="194" ht="12.75">
      <c r="B194" s="14"/>
    </row>
    <row r="195" ht="12.75">
      <c r="B195" s="14"/>
    </row>
    <row r="196" ht="12.75">
      <c r="B196" s="14"/>
    </row>
    <row r="197" ht="12.75">
      <c r="B197" s="14"/>
    </row>
    <row r="198" ht="12.75">
      <c r="B198" s="14"/>
    </row>
    <row r="199" ht="12.75">
      <c r="B199" s="14"/>
    </row>
    <row r="200" ht="12.75">
      <c r="B200" s="14"/>
    </row>
    <row r="201" ht="12.75">
      <c r="B201" s="14"/>
    </row>
    <row r="202" ht="12.75">
      <c r="B202" s="14"/>
    </row>
    <row r="203" ht="12.75">
      <c r="B203" s="14"/>
    </row>
    <row r="204" ht="12.75">
      <c r="B204" s="14"/>
    </row>
    <row r="205" ht="12.75">
      <c r="B205" s="14"/>
    </row>
    <row r="206" ht="12.75">
      <c r="B206" s="14"/>
    </row>
    <row r="207" ht="12.75">
      <c r="B207" s="14"/>
    </row>
    <row r="208" ht="12.75">
      <c r="B208" s="14"/>
    </row>
    <row r="209" ht="12.75">
      <c r="B209" s="14"/>
    </row>
    <row r="210" ht="12.75">
      <c r="B210" s="14"/>
    </row>
    <row r="211" ht="12.75">
      <c r="B211" s="14"/>
    </row>
    <row r="212" ht="12.75">
      <c r="B212" s="14"/>
    </row>
    <row r="213" ht="12.75">
      <c r="B213" s="14"/>
    </row>
    <row r="214" ht="12.75">
      <c r="B214" s="14"/>
    </row>
    <row r="215" ht="12.75">
      <c r="B215" s="14"/>
    </row>
    <row r="216" ht="12.75">
      <c r="B216" s="14"/>
    </row>
    <row r="217" ht="12.75">
      <c r="B217" s="14"/>
    </row>
    <row r="218" ht="12.75">
      <c r="B218" s="14"/>
    </row>
    <row r="219" ht="12.75">
      <c r="B219" s="14"/>
    </row>
    <row r="220" ht="12.75">
      <c r="B220" s="14"/>
    </row>
    <row r="221" ht="12.75">
      <c r="B221" s="14"/>
    </row>
    <row r="222" ht="12.75">
      <c r="B222" s="14"/>
    </row>
    <row r="223" ht="12.75">
      <c r="B223" s="14"/>
    </row>
    <row r="224" ht="12.75">
      <c r="B224" s="14"/>
    </row>
    <row r="225" ht="12.75">
      <c r="B225" s="14"/>
    </row>
    <row r="226" ht="12.75">
      <c r="B226" s="14"/>
    </row>
    <row r="227" ht="12.75">
      <c r="B227" s="14"/>
    </row>
    <row r="228" ht="12.75">
      <c r="B228" s="14"/>
    </row>
    <row r="229" ht="12.75">
      <c r="B229" s="14"/>
    </row>
    <row r="230" ht="12.75">
      <c r="B230" s="14"/>
    </row>
    <row r="231" ht="12.75">
      <c r="B231" s="14"/>
    </row>
    <row r="232" ht="12.75">
      <c r="B232" s="14"/>
    </row>
    <row r="233" ht="12.75">
      <c r="B233" s="14"/>
    </row>
    <row r="234" ht="12.75">
      <c r="B234" s="14"/>
    </row>
    <row r="235" ht="12.75">
      <c r="B235" s="14"/>
    </row>
    <row r="236" ht="12.75">
      <c r="B236" s="14"/>
    </row>
    <row r="237" ht="12.75">
      <c r="B237" s="14"/>
    </row>
    <row r="238" ht="12.75">
      <c r="B238" s="14"/>
    </row>
    <row r="239" ht="12.75">
      <c r="B239" s="14"/>
    </row>
    <row r="240" ht="12.75">
      <c r="B240" s="14"/>
    </row>
    <row r="241" ht="12.75">
      <c r="B241" s="14"/>
    </row>
    <row r="242" ht="12.75">
      <c r="B242" s="14"/>
    </row>
    <row r="243" ht="12.75">
      <c r="B243" s="14"/>
    </row>
    <row r="244" ht="12.75">
      <c r="B244" s="14"/>
    </row>
    <row r="245" ht="12.75">
      <c r="B245" s="14"/>
    </row>
    <row r="246" ht="12.75">
      <c r="B246" s="14"/>
    </row>
    <row r="247" ht="12.75">
      <c r="B247" s="14"/>
    </row>
    <row r="248" ht="12.75">
      <c r="B248" s="14"/>
    </row>
    <row r="249" ht="12.75">
      <c r="B249" s="14"/>
    </row>
    <row r="250" ht="12.75">
      <c r="B250" s="14"/>
    </row>
    <row r="251" ht="12.75">
      <c r="B251" s="14"/>
    </row>
    <row r="252" ht="12.75">
      <c r="B252" s="14"/>
    </row>
    <row r="253" ht="12.75">
      <c r="B253" s="14"/>
    </row>
    <row r="254" ht="12.75">
      <c r="B254" s="14"/>
    </row>
    <row r="255" ht="12.75">
      <c r="B255" s="14"/>
    </row>
    <row r="256" ht="12.75">
      <c r="B256" s="14"/>
    </row>
    <row r="257" ht="12.75">
      <c r="B257" s="14"/>
    </row>
    <row r="258" ht="12.75">
      <c r="B258" s="14"/>
    </row>
    <row r="259" ht="12.75">
      <c r="B259" s="14"/>
    </row>
    <row r="260" ht="12.75">
      <c r="B260" s="14"/>
    </row>
    <row r="261" ht="12.75">
      <c r="B261" s="14"/>
    </row>
    <row r="262" ht="12.75">
      <c r="B262" s="14"/>
    </row>
    <row r="263" ht="12.75">
      <c r="B263" s="14"/>
    </row>
    <row r="264" ht="12.75">
      <c r="B264" s="14"/>
    </row>
    <row r="265" ht="12.75">
      <c r="B265" s="14"/>
    </row>
    <row r="266" ht="12.75">
      <c r="B266" s="14"/>
    </row>
    <row r="267" ht="12.75">
      <c r="B267" s="14"/>
    </row>
    <row r="268" ht="12.75">
      <c r="B268" s="14"/>
    </row>
    <row r="269" ht="12.75">
      <c r="B269" s="14"/>
    </row>
    <row r="270" ht="12.75">
      <c r="B270" s="14"/>
    </row>
    <row r="271" ht="12.75">
      <c r="B271" s="14"/>
    </row>
    <row r="272" ht="12.75">
      <c r="B272" s="14"/>
    </row>
    <row r="273" ht="12.75">
      <c r="B273" s="14"/>
    </row>
    <row r="274" ht="12.75">
      <c r="B274" s="14"/>
    </row>
    <row r="275" ht="12.75">
      <c r="B275" s="14"/>
    </row>
    <row r="276" ht="12.75">
      <c r="B276" s="14"/>
    </row>
    <row r="277" ht="12.75">
      <c r="B277" s="14"/>
    </row>
    <row r="278" ht="12.75">
      <c r="B278" s="14"/>
    </row>
    <row r="279" ht="12.75">
      <c r="B279" s="14"/>
    </row>
    <row r="280" ht="12.75">
      <c r="B280" s="14"/>
    </row>
    <row r="281" ht="12.75">
      <c r="B281" s="14"/>
    </row>
    <row r="282" ht="12.75">
      <c r="B282" s="14"/>
    </row>
    <row r="283" ht="12.75">
      <c r="B283" s="14"/>
    </row>
    <row r="284" ht="12.75">
      <c r="B284" s="14"/>
    </row>
    <row r="285" ht="12.75">
      <c r="B285" s="14"/>
    </row>
    <row r="286" ht="12.75">
      <c r="B286" s="14"/>
    </row>
    <row r="287" ht="12.75">
      <c r="B287" s="14"/>
    </row>
    <row r="288" ht="12.75">
      <c r="B288" s="14"/>
    </row>
    <row r="289" ht="12.75">
      <c r="B289" s="14"/>
    </row>
    <row r="290" ht="12.75">
      <c r="B290" s="14"/>
    </row>
    <row r="291" ht="12.75">
      <c r="B291" s="14"/>
    </row>
    <row r="292" ht="12.75">
      <c r="B292" s="14"/>
    </row>
    <row r="293" ht="12.75">
      <c r="B293" s="14"/>
    </row>
    <row r="294" ht="12.75">
      <c r="B294" s="14"/>
    </row>
    <row r="295" ht="12.75">
      <c r="B295" s="14"/>
    </row>
    <row r="296" ht="12.75">
      <c r="B296" s="14"/>
    </row>
    <row r="297" ht="12.75">
      <c r="B297" s="14"/>
    </row>
    <row r="298" ht="12.75">
      <c r="B298" s="14"/>
    </row>
    <row r="299" ht="12.75">
      <c r="B299" s="14"/>
    </row>
    <row r="300" ht="12.75">
      <c r="B300" s="14"/>
    </row>
    <row r="301" ht="12.75">
      <c r="B301" s="14"/>
    </row>
    <row r="302" ht="12.75">
      <c r="B302" s="14"/>
    </row>
    <row r="303" ht="12.75">
      <c r="B303" s="14"/>
    </row>
    <row r="304" ht="12.75">
      <c r="B304" s="14"/>
    </row>
    <row r="305" ht="12.75">
      <c r="B305" s="14"/>
    </row>
    <row r="306" ht="12.75">
      <c r="B306" s="14"/>
    </row>
    <row r="307" ht="12.75">
      <c r="B307" s="14"/>
    </row>
    <row r="308" ht="12.75">
      <c r="B308" s="14"/>
    </row>
    <row r="309" ht="12.75">
      <c r="B309" s="14"/>
    </row>
    <row r="310" ht="12.75">
      <c r="B310" s="14"/>
    </row>
    <row r="311" ht="12.75">
      <c r="B311" s="14"/>
    </row>
    <row r="312" ht="12.75">
      <c r="B312" s="14"/>
    </row>
    <row r="313" ht="12.75">
      <c r="B313" s="14"/>
    </row>
    <row r="314" ht="12.75">
      <c r="B314" s="14"/>
    </row>
    <row r="315" ht="12.75">
      <c r="B315" s="14"/>
    </row>
    <row r="316" ht="12.75">
      <c r="B316" s="14"/>
    </row>
    <row r="317" ht="12.75">
      <c r="B317" s="14"/>
    </row>
    <row r="318" ht="12.75">
      <c r="B318" s="14"/>
    </row>
    <row r="319" ht="12.75">
      <c r="B319" s="14"/>
    </row>
    <row r="320" ht="12.75">
      <c r="B320" s="14"/>
    </row>
    <row r="321" ht="12.75">
      <c r="B321" s="14"/>
    </row>
    <row r="322" ht="12.75">
      <c r="B322" s="14"/>
    </row>
    <row r="323" ht="12.75">
      <c r="B323" s="14"/>
    </row>
    <row r="324" ht="12.75">
      <c r="B324" s="14"/>
    </row>
    <row r="325" ht="12.75">
      <c r="B325" s="14"/>
    </row>
    <row r="326" ht="12.75">
      <c r="B326" s="14"/>
    </row>
    <row r="327" ht="12.75">
      <c r="B327" s="14"/>
    </row>
    <row r="328" ht="12.75">
      <c r="B328" s="14"/>
    </row>
    <row r="329" ht="12.75">
      <c r="B329" s="14"/>
    </row>
    <row r="330" ht="12.75">
      <c r="B330" s="14"/>
    </row>
    <row r="331" ht="12.75">
      <c r="B331" s="14"/>
    </row>
    <row r="332" ht="12.75">
      <c r="B332" s="14"/>
    </row>
    <row r="333" ht="12.75">
      <c r="B333" s="14"/>
    </row>
    <row r="334" ht="12.75">
      <c r="B334" s="14"/>
    </row>
    <row r="335" ht="12.75">
      <c r="B335" s="14"/>
    </row>
    <row r="336" ht="12.75">
      <c r="B336" s="14"/>
    </row>
    <row r="337" ht="12.75">
      <c r="B337" s="14"/>
    </row>
    <row r="338" ht="12.75">
      <c r="B338" s="14"/>
    </row>
    <row r="339" ht="12.75">
      <c r="B339" s="14"/>
    </row>
    <row r="340" ht="12.75">
      <c r="B340" s="14"/>
    </row>
    <row r="341" ht="12.75">
      <c r="B341" s="14"/>
    </row>
    <row r="342" ht="12.75">
      <c r="B342" s="14"/>
    </row>
    <row r="343" ht="12.75">
      <c r="B343" s="14"/>
    </row>
    <row r="344" ht="12.75">
      <c r="B344" s="14"/>
    </row>
    <row r="345" ht="12.75">
      <c r="B345" s="14"/>
    </row>
    <row r="346" ht="12.75">
      <c r="B346" s="14"/>
    </row>
    <row r="347" ht="12.75">
      <c r="B347" s="14"/>
    </row>
    <row r="348" ht="12.75">
      <c r="B348" s="14"/>
    </row>
    <row r="349" ht="12.75">
      <c r="B349" s="14"/>
    </row>
    <row r="350" ht="12.75">
      <c r="B350" s="14"/>
    </row>
    <row r="351" ht="12.75">
      <c r="B351" s="14"/>
    </row>
    <row r="352" ht="12.75">
      <c r="B352" s="14"/>
    </row>
    <row r="353" ht="12.75">
      <c r="B353" s="14"/>
    </row>
    <row r="354" ht="12.75">
      <c r="B354" s="14"/>
    </row>
    <row r="355" ht="12.75">
      <c r="B355" s="14"/>
    </row>
    <row r="356" ht="12.75">
      <c r="B356" s="14"/>
    </row>
    <row r="357" ht="12.75">
      <c r="B357" s="14"/>
    </row>
    <row r="358" ht="12.75">
      <c r="B358" s="14"/>
    </row>
    <row r="359" ht="12.75">
      <c r="B359" s="14"/>
    </row>
    <row r="360" ht="12.75">
      <c r="B360" s="14"/>
    </row>
    <row r="361" ht="12.75">
      <c r="B361" s="14"/>
    </row>
    <row r="362" ht="12.75">
      <c r="B362" s="14"/>
    </row>
    <row r="363" ht="12.75">
      <c r="B363" s="14"/>
    </row>
    <row r="364" ht="12.75">
      <c r="B364" s="14"/>
    </row>
    <row r="365" ht="12.75">
      <c r="B365" s="14"/>
    </row>
    <row r="366" ht="12.75">
      <c r="B366" s="14"/>
    </row>
    <row r="367" ht="12.75">
      <c r="B367" s="14"/>
    </row>
    <row r="368" ht="12.75">
      <c r="B368" s="14"/>
    </row>
    <row r="369" ht="12.75">
      <c r="B369" s="14"/>
    </row>
    <row r="370" ht="12.75">
      <c r="B370" s="14"/>
    </row>
    <row r="371" ht="12.75">
      <c r="B371" s="14"/>
    </row>
    <row r="372" ht="12.75">
      <c r="B372" s="14"/>
    </row>
    <row r="373" ht="12.75">
      <c r="B373" s="14"/>
    </row>
    <row r="374" ht="12.75">
      <c r="B374" s="14"/>
    </row>
    <row r="375" ht="12.75">
      <c r="B375" s="14"/>
    </row>
    <row r="376" ht="12.75">
      <c r="B376" s="14"/>
    </row>
    <row r="377" ht="12.75">
      <c r="B377" s="14"/>
    </row>
    <row r="378" ht="12.75">
      <c r="B378" s="14"/>
    </row>
    <row r="379" ht="12.75">
      <c r="B379" s="14"/>
    </row>
    <row r="380" ht="12.75">
      <c r="B380" s="14"/>
    </row>
    <row r="381" ht="12.75">
      <c r="B381" s="14"/>
    </row>
    <row r="382" ht="12.75">
      <c r="B382" s="14"/>
    </row>
    <row r="383" ht="12.75">
      <c r="B383" s="14"/>
    </row>
    <row r="384" ht="12.75">
      <c r="B384" s="14"/>
    </row>
    <row r="385" ht="12.75">
      <c r="B385" s="14"/>
    </row>
    <row r="386" ht="12.75">
      <c r="B386" s="14"/>
    </row>
    <row r="387" ht="12.75">
      <c r="B387" s="14"/>
    </row>
    <row r="388" ht="12.75">
      <c r="B388" s="14"/>
    </row>
    <row r="389" ht="12.75">
      <c r="B389" s="14"/>
    </row>
    <row r="390" ht="12.75">
      <c r="B390" s="14"/>
    </row>
    <row r="391" ht="12.75">
      <c r="B391" s="14"/>
    </row>
    <row r="392" ht="12.75">
      <c r="B392" s="14"/>
    </row>
    <row r="393" ht="12.75">
      <c r="B393" s="14"/>
    </row>
    <row r="394" ht="12.75">
      <c r="B394" s="14"/>
    </row>
    <row r="395" ht="12.75">
      <c r="B395" s="14"/>
    </row>
    <row r="396" ht="12.75">
      <c r="B396" s="14"/>
    </row>
    <row r="397" ht="12.75">
      <c r="B397" s="14"/>
    </row>
    <row r="398" ht="12.75">
      <c r="B398" s="14"/>
    </row>
    <row r="399" ht="12.75">
      <c r="B399" s="14"/>
    </row>
    <row r="400" ht="12.75">
      <c r="B400" s="14"/>
    </row>
    <row r="401" ht="12.75">
      <c r="B401" s="14"/>
    </row>
    <row r="402" ht="12.75">
      <c r="B402" s="14"/>
    </row>
    <row r="403" ht="12.75">
      <c r="B403" s="14"/>
    </row>
    <row r="404" ht="12.75">
      <c r="B404" s="14"/>
    </row>
    <row r="405" ht="12.75">
      <c r="B405" s="14"/>
    </row>
    <row r="406" ht="12.75">
      <c r="B406" s="14"/>
    </row>
    <row r="407" ht="12.75">
      <c r="B407" s="14"/>
    </row>
    <row r="408" ht="12.75">
      <c r="B408" s="14"/>
    </row>
    <row r="409" ht="12.75">
      <c r="B409" s="14"/>
    </row>
    <row r="410" ht="12.75">
      <c r="B410" s="14"/>
    </row>
    <row r="411" ht="12.75">
      <c r="B411" s="14"/>
    </row>
    <row r="412" ht="12.75">
      <c r="B412" s="14"/>
    </row>
    <row r="413" ht="12.75">
      <c r="B413" s="14"/>
    </row>
    <row r="414" ht="12.75">
      <c r="B414" s="14"/>
    </row>
    <row r="415" ht="12.75">
      <c r="B415" s="14"/>
    </row>
    <row r="416" ht="12.75">
      <c r="B416" s="14"/>
    </row>
    <row r="417" ht="12.75">
      <c r="B417" s="14"/>
    </row>
    <row r="418" ht="12.75">
      <c r="B418" s="14"/>
    </row>
    <row r="419" ht="12.75">
      <c r="B419" s="14"/>
    </row>
    <row r="420" ht="12.75">
      <c r="B420" s="14"/>
    </row>
    <row r="421" ht="12.75">
      <c r="B421" s="14"/>
    </row>
    <row r="422" ht="12.75">
      <c r="B422" s="14"/>
    </row>
    <row r="423" ht="12.75">
      <c r="B423" s="14"/>
    </row>
    <row r="424" ht="12.75">
      <c r="B424" s="14"/>
    </row>
    <row r="425" ht="12.75">
      <c r="B425" s="14"/>
    </row>
    <row r="426" ht="12.75">
      <c r="B426" s="14"/>
    </row>
    <row r="427" ht="12.75">
      <c r="B427" s="14"/>
    </row>
    <row r="428" ht="12.75">
      <c r="B428" s="14"/>
    </row>
    <row r="429" ht="12.75">
      <c r="B429" s="14"/>
    </row>
    <row r="430" ht="12.75">
      <c r="B430" s="14"/>
    </row>
    <row r="431" ht="12.75">
      <c r="B431" s="14"/>
    </row>
    <row r="432" ht="12.75">
      <c r="B432" s="14"/>
    </row>
    <row r="433" ht="12.75">
      <c r="B433" s="14"/>
    </row>
    <row r="434" ht="12.75">
      <c r="B434" s="14"/>
    </row>
    <row r="435" ht="12.75">
      <c r="B435" s="14"/>
    </row>
    <row r="436" ht="12.75">
      <c r="B436" s="14"/>
    </row>
    <row r="437" ht="12.75">
      <c r="B437" s="14"/>
    </row>
    <row r="438" ht="12.75">
      <c r="B438" s="14"/>
    </row>
    <row r="439" ht="12.75">
      <c r="B439" s="14"/>
    </row>
    <row r="440" ht="12.75">
      <c r="B440" s="14"/>
    </row>
    <row r="441" ht="12.75">
      <c r="B441" s="14"/>
    </row>
    <row r="442" ht="12.75">
      <c r="B442" s="14"/>
    </row>
    <row r="443" ht="12.75">
      <c r="B443" s="14"/>
    </row>
    <row r="444" ht="12.75">
      <c r="B444" s="14"/>
    </row>
    <row r="445" ht="12.75">
      <c r="B445" s="14"/>
    </row>
    <row r="446" ht="12.75">
      <c r="B446" s="14"/>
    </row>
    <row r="447" ht="12.75">
      <c r="B447" s="14"/>
    </row>
    <row r="448" ht="12.75">
      <c r="B448" s="14"/>
    </row>
    <row r="449" ht="12.75">
      <c r="B449" s="14"/>
    </row>
    <row r="450" ht="12.75">
      <c r="B450" s="14"/>
    </row>
    <row r="451" ht="12.75">
      <c r="B451" s="14"/>
    </row>
    <row r="452" ht="12.75">
      <c r="B452" s="14"/>
    </row>
    <row r="453" ht="12.75">
      <c r="B453" s="14"/>
    </row>
    <row r="454" ht="12.75">
      <c r="B454" s="14"/>
    </row>
    <row r="455" ht="12.75">
      <c r="B455" s="14"/>
    </row>
    <row r="456" ht="12.75">
      <c r="B456" s="14"/>
    </row>
    <row r="457" ht="12.75">
      <c r="B457" s="14"/>
    </row>
    <row r="458" ht="12.75">
      <c r="B458" s="14"/>
    </row>
    <row r="459" ht="12.75">
      <c r="B459" s="14"/>
    </row>
    <row r="460" ht="12.75">
      <c r="B460" s="14"/>
    </row>
    <row r="461" ht="12.75">
      <c r="B461" s="14"/>
    </row>
    <row r="462" ht="12.75">
      <c r="B462" s="14"/>
    </row>
    <row r="463" ht="12.75">
      <c r="B463" s="14"/>
    </row>
    <row r="464" ht="12.75">
      <c r="B464" s="14"/>
    </row>
    <row r="465" ht="12.75">
      <c r="B465" s="14"/>
    </row>
    <row r="466" ht="12.75">
      <c r="B466" s="14"/>
    </row>
    <row r="467" ht="12.75">
      <c r="B467" s="14"/>
    </row>
    <row r="468" ht="12.75">
      <c r="B468" s="14"/>
    </row>
    <row r="469" ht="12.75">
      <c r="B469" s="14"/>
    </row>
    <row r="470" ht="12.75">
      <c r="B470" s="14"/>
    </row>
    <row r="471" ht="12.75">
      <c r="B471" s="14"/>
    </row>
    <row r="472" ht="12.75">
      <c r="B472" s="14"/>
    </row>
    <row r="473" ht="12.75">
      <c r="B473" s="14"/>
    </row>
    <row r="474" ht="12.75">
      <c r="B474" s="14"/>
    </row>
    <row r="475" ht="12.75">
      <c r="B475" s="14"/>
    </row>
    <row r="476" ht="12.75">
      <c r="B476" s="14"/>
    </row>
    <row r="477" ht="12.75">
      <c r="B477" s="14"/>
    </row>
    <row r="478" ht="12.75">
      <c r="B478" s="14"/>
    </row>
    <row r="479" ht="12.75">
      <c r="B479" s="14"/>
    </row>
    <row r="480" ht="12.75">
      <c r="B480" s="14"/>
    </row>
    <row r="481" ht="12.75">
      <c r="B481" s="14"/>
    </row>
    <row r="482" ht="12.75">
      <c r="B482" s="14"/>
    </row>
    <row r="483" ht="12.75">
      <c r="B483" s="14"/>
    </row>
    <row r="484" ht="12.75">
      <c r="B484" s="14"/>
    </row>
    <row r="485" ht="12.75">
      <c r="B485" s="14"/>
    </row>
    <row r="486" ht="12.75">
      <c r="B486" s="14"/>
    </row>
    <row r="487" ht="12.75">
      <c r="B487" s="14"/>
    </row>
    <row r="488" ht="12.75">
      <c r="B488" s="14"/>
    </row>
    <row r="489" ht="12.75">
      <c r="B489" s="14"/>
    </row>
    <row r="490" ht="12.75">
      <c r="B490" s="14"/>
    </row>
    <row r="491" ht="12.75">
      <c r="B491" s="14"/>
    </row>
    <row r="492" ht="12.75">
      <c r="B492" s="14"/>
    </row>
    <row r="493" ht="12.75">
      <c r="B493" s="14"/>
    </row>
    <row r="494" ht="12.75">
      <c r="B494" s="14"/>
    </row>
    <row r="495" ht="12.75">
      <c r="B495" s="14"/>
    </row>
    <row r="496" ht="12.75">
      <c r="B496" s="14"/>
    </row>
    <row r="497" ht="12.75">
      <c r="B497" s="14"/>
    </row>
    <row r="498" ht="12.75">
      <c r="B498" s="14"/>
    </row>
    <row r="499" ht="12.75">
      <c r="B499" s="14"/>
    </row>
    <row r="500" ht="12.75">
      <c r="B500" s="14"/>
    </row>
    <row r="501" ht="12.75">
      <c r="B501" s="14"/>
    </row>
    <row r="502" ht="12.75">
      <c r="B502" s="14"/>
    </row>
    <row r="503" ht="12.75">
      <c r="B503" s="14"/>
    </row>
    <row r="504" ht="12.75">
      <c r="B504" s="14"/>
    </row>
    <row r="505" ht="12.75">
      <c r="B505" s="14"/>
    </row>
    <row r="506" ht="12.75">
      <c r="B506" s="14"/>
    </row>
    <row r="507" ht="12.75">
      <c r="B507" s="14"/>
    </row>
    <row r="508" ht="12.75">
      <c r="B508" s="14"/>
    </row>
    <row r="509" ht="12.75">
      <c r="B509" s="14"/>
    </row>
    <row r="510" ht="12.75">
      <c r="B510" s="14"/>
    </row>
    <row r="511" ht="12.75">
      <c r="B511" s="14"/>
    </row>
    <row r="512" ht="12.75">
      <c r="B512" s="14"/>
    </row>
    <row r="513" ht="12.75">
      <c r="B513" s="14"/>
    </row>
    <row r="514" ht="12.75">
      <c r="B514" s="14"/>
    </row>
    <row r="515" ht="12.75">
      <c r="B515" s="14"/>
    </row>
    <row r="516" ht="12.75">
      <c r="B516" s="14"/>
    </row>
    <row r="517" ht="12.75">
      <c r="B517" s="14"/>
    </row>
    <row r="518" ht="12.75">
      <c r="B518" s="14"/>
    </row>
    <row r="519" ht="12.75">
      <c r="B519" s="14"/>
    </row>
    <row r="520" ht="12.75">
      <c r="B520" s="14"/>
    </row>
    <row r="521" ht="12.75">
      <c r="B521" s="14"/>
    </row>
    <row r="522" ht="12.75">
      <c r="B522" s="14"/>
    </row>
    <row r="523" ht="12.75">
      <c r="B523" s="14"/>
    </row>
    <row r="524" ht="12.75">
      <c r="B524" s="14"/>
    </row>
    <row r="525" ht="12.75">
      <c r="B525" s="14"/>
    </row>
    <row r="526" ht="12.75">
      <c r="B526" s="14"/>
    </row>
    <row r="527" ht="12.75">
      <c r="B527" s="14"/>
    </row>
    <row r="528" ht="12.75">
      <c r="B528" s="14"/>
    </row>
    <row r="529" ht="12.75">
      <c r="B529" s="14"/>
    </row>
    <row r="530" ht="12.75">
      <c r="B530" s="14"/>
    </row>
    <row r="531" ht="12.75">
      <c r="B531" s="14"/>
    </row>
    <row r="532" ht="12.75">
      <c r="B532" s="14"/>
    </row>
    <row r="533" ht="12.75">
      <c r="B533" s="14"/>
    </row>
    <row r="534" ht="12.75">
      <c r="B534" s="14"/>
    </row>
  </sheetData>
  <sheetProtection/>
  <mergeCells count="1">
    <mergeCell ref="A42:C42"/>
  </mergeCells>
  <printOptions/>
  <pageMargins left="0.75" right="0.75" top="1" bottom="1" header="0.5" footer="0.5"/>
  <pageSetup orientation="portrait" paperSize="9"/>
  <ignoredErrors>
    <ignoredError sqref="D38:M38" emptyCellReference="1"/>
  </ignoredErrors>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showGridLines="0" zoomScale="80" zoomScaleNormal="80" zoomScalePageLayoutView="0" workbookViewId="0" topLeftCell="A7">
      <selection activeCell="B18" sqref="B18"/>
    </sheetView>
  </sheetViews>
  <sheetFormatPr defaultColWidth="9.00390625" defaultRowHeight="12.75"/>
  <cols>
    <col min="1" max="1" width="48.00390625" style="47" customWidth="1"/>
    <col min="2" max="11" width="13.75390625" style="47" customWidth="1"/>
    <col min="12" max="16384" width="9.125" style="47" customWidth="1"/>
  </cols>
  <sheetData>
    <row r="1" spans="1:11" ht="24.75" customHeight="1">
      <c r="A1" s="328"/>
      <c r="B1" s="328" t="s">
        <v>55</v>
      </c>
      <c r="C1" s="328" t="s">
        <v>56</v>
      </c>
      <c r="D1" s="328" t="s">
        <v>57</v>
      </c>
      <c r="E1" s="328" t="s">
        <v>58</v>
      </c>
      <c r="F1" s="328" t="s">
        <v>59</v>
      </c>
      <c r="G1" s="328" t="s">
        <v>60</v>
      </c>
      <c r="H1" s="328" t="s">
        <v>61</v>
      </c>
      <c r="I1" s="328" t="s">
        <v>62</v>
      </c>
      <c r="J1" s="328" t="s">
        <v>63</v>
      </c>
      <c r="K1" s="261" t="s">
        <v>64</v>
      </c>
    </row>
    <row r="2" spans="1:11" ht="24.75" customHeight="1">
      <c r="A2" s="73" t="s">
        <v>102</v>
      </c>
      <c r="B2" s="65">
        <f>ΕΣΟΔΑ_ΚΟΣΤΟΣ_ΦΟΡΕΑ!B4</f>
        <v>0</v>
      </c>
      <c r="C2" s="65">
        <f>ΕΣΟΔΑ_ΚΟΣΤΟΣ_ΦΟΡΕΑ!C4</f>
        <v>0</v>
      </c>
      <c r="D2" s="65">
        <f>ΕΣΟΔΑ_ΚΟΣΤΟΣ_ΦΟΡΕΑ!D4</f>
        <v>0</v>
      </c>
      <c r="E2" s="65">
        <f>ΕΣΟΔΑ_ΚΟΣΤΟΣ_ΦΟΡΕΑ!E4</f>
        <v>0</v>
      </c>
      <c r="F2" s="65">
        <f>ΕΣΟΔΑ_ΚΟΣΤΟΣ_ΦΟΡΕΑ!F4</f>
        <v>0</v>
      </c>
      <c r="G2" s="65">
        <f>ΕΣΟΔΑ_ΚΟΣΤΟΣ_ΦΟΡΕΑ!G4</f>
        <v>0</v>
      </c>
      <c r="H2" s="65">
        <f>ΕΣΟΔΑ_ΚΟΣΤΟΣ_ΦΟΡΕΑ!H4</f>
        <v>0</v>
      </c>
      <c r="I2" s="65">
        <f>ΕΣΟΔΑ_ΚΟΣΤΟΣ_ΦΟΡΕΑ!I4</f>
        <v>0</v>
      </c>
      <c r="J2" s="65">
        <f>ΕΣΟΔΑ_ΚΟΣΤΟΣ_ΦΟΡΕΑ!J4</f>
        <v>0</v>
      </c>
      <c r="K2" s="65">
        <f>ΕΣΟΔΑ_ΚΟΣΤΟΣ_ΦΟΡΕΑ!K4</f>
        <v>0</v>
      </c>
    </row>
    <row r="3" spans="1:11" ht="24.75" customHeight="1">
      <c r="A3" s="54" t="s">
        <v>282</v>
      </c>
      <c r="B3" s="62">
        <f>ΕΣΟΔΑ_ΚΟΣΤΟΣ_ΦΟΡΕΑ!B7</f>
        <v>0</v>
      </c>
      <c r="C3" s="62">
        <f>ΕΣΟΔΑ_ΚΟΣΤΟΣ_ΦΟΡΕΑ!C7</f>
        <v>0</v>
      </c>
      <c r="D3" s="62">
        <f>ΕΣΟΔΑ_ΚΟΣΤΟΣ_ΦΟΡΕΑ!D7</f>
        <v>0</v>
      </c>
      <c r="E3" s="62">
        <f>ΕΣΟΔΑ_ΚΟΣΤΟΣ_ΦΟΡΕΑ!E7</f>
        <v>0</v>
      </c>
      <c r="F3" s="62">
        <f>ΕΣΟΔΑ_ΚΟΣΤΟΣ_ΦΟΡΕΑ!F7</f>
        <v>0</v>
      </c>
      <c r="G3" s="62">
        <f>ΕΣΟΔΑ_ΚΟΣΤΟΣ_ΦΟΡΕΑ!G7</f>
        <v>0</v>
      </c>
      <c r="H3" s="62">
        <f>ΕΣΟΔΑ_ΚΟΣΤΟΣ_ΦΟΡΕΑ!H7</f>
        <v>0</v>
      </c>
      <c r="I3" s="62">
        <f>ΕΣΟΔΑ_ΚΟΣΤΟΣ_ΦΟΡΕΑ!I7</f>
        <v>0</v>
      </c>
      <c r="J3" s="62">
        <f>ΕΣΟΔΑ_ΚΟΣΤΟΣ_ΦΟΡΕΑ!J7</f>
        <v>0</v>
      </c>
      <c r="K3" s="62">
        <f>ΕΣΟΔΑ_ΚΟΣΤΟΣ_ΦΟΡΕΑ!K7</f>
        <v>0</v>
      </c>
    </row>
    <row r="4" spans="1:11" ht="24.75" customHeight="1">
      <c r="A4" s="73" t="s">
        <v>103</v>
      </c>
      <c r="B4" s="65">
        <f>B2-B3</f>
        <v>0</v>
      </c>
      <c r="C4" s="65">
        <f aca="true" t="shared" si="0" ref="C4:K4">C2-C3</f>
        <v>0</v>
      </c>
      <c r="D4" s="65">
        <f t="shared" si="0"/>
        <v>0</v>
      </c>
      <c r="E4" s="65">
        <f t="shared" si="0"/>
        <v>0</v>
      </c>
      <c r="F4" s="65">
        <f t="shared" si="0"/>
        <v>0</v>
      </c>
      <c r="G4" s="65">
        <f t="shared" si="0"/>
        <v>0</v>
      </c>
      <c r="H4" s="65">
        <f t="shared" si="0"/>
        <v>0</v>
      </c>
      <c r="I4" s="65">
        <f t="shared" si="0"/>
        <v>0</v>
      </c>
      <c r="J4" s="65">
        <f t="shared" si="0"/>
        <v>0</v>
      </c>
      <c r="K4" s="65">
        <f t="shared" si="0"/>
        <v>0</v>
      </c>
    </row>
    <row r="5" spans="1:11" ht="24.75" customHeight="1">
      <c r="A5" s="54" t="s">
        <v>104</v>
      </c>
      <c r="B5" s="74"/>
      <c r="C5" s="74"/>
      <c r="D5" s="74"/>
      <c r="E5" s="74"/>
      <c r="F5" s="74"/>
      <c r="G5" s="74"/>
      <c r="H5" s="74"/>
      <c r="I5" s="74"/>
      <c r="J5" s="74"/>
      <c r="K5" s="74"/>
    </row>
    <row r="6" spans="1:11" ht="24.75" customHeight="1">
      <c r="A6" s="54" t="s">
        <v>264</v>
      </c>
      <c r="B6" s="74"/>
      <c r="C6" s="74"/>
      <c r="D6" s="74"/>
      <c r="E6" s="74"/>
      <c r="F6" s="74"/>
      <c r="G6" s="74"/>
      <c r="H6" s="74"/>
      <c r="I6" s="74"/>
      <c r="J6" s="74"/>
      <c r="K6" s="74"/>
    </row>
    <row r="7" spans="1:11" ht="24.75" customHeight="1">
      <c r="A7" s="54" t="s">
        <v>285</v>
      </c>
      <c r="B7" s="74"/>
      <c r="C7" s="74"/>
      <c r="D7" s="74"/>
      <c r="E7" s="74"/>
      <c r="F7" s="74"/>
      <c r="G7" s="74"/>
      <c r="H7" s="74"/>
      <c r="I7" s="74"/>
      <c r="J7" s="74"/>
      <c r="K7" s="74"/>
    </row>
    <row r="8" spans="1:11" ht="24.75" customHeight="1">
      <c r="A8" s="73" t="s">
        <v>105</v>
      </c>
      <c r="B8" s="65">
        <f>B4-SUM(B5:B7)</f>
        <v>0</v>
      </c>
      <c r="C8" s="65">
        <f aca="true" t="shared" si="1" ref="C8:K8">C4-SUM(C5:C7)</f>
        <v>0</v>
      </c>
      <c r="D8" s="65">
        <f t="shared" si="1"/>
        <v>0</v>
      </c>
      <c r="E8" s="65">
        <f t="shared" si="1"/>
        <v>0</v>
      </c>
      <c r="F8" s="65">
        <f t="shared" si="1"/>
        <v>0</v>
      </c>
      <c r="G8" s="65">
        <f t="shared" si="1"/>
        <v>0</v>
      </c>
      <c r="H8" s="65">
        <f t="shared" si="1"/>
        <v>0</v>
      </c>
      <c r="I8" s="65">
        <f t="shared" si="1"/>
        <v>0</v>
      </c>
      <c r="J8" s="65">
        <f t="shared" si="1"/>
        <v>0</v>
      </c>
      <c r="K8" s="65">
        <f t="shared" si="1"/>
        <v>0</v>
      </c>
    </row>
    <row r="9" spans="1:11" ht="24.75" customHeight="1">
      <c r="A9" s="54" t="s">
        <v>219</v>
      </c>
      <c r="B9" s="74"/>
      <c r="C9" s="74"/>
      <c r="D9" s="74"/>
      <c r="E9" s="74"/>
      <c r="F9" s="74"/>
      <c r="G9" s="74"/>
      <c r="H9" s="74"/>
      <c r="I9" s="74"/>
      <c r="J9" s="74"/>
      <c r="K9" s="74"/>
    </row>
    <row r="10" spans="1:11" ht="24.75" customHeight="1">
      <c r="A10" s="54" t="s">
        <v>106</v>
      </c>
      <c r="B10" s="74"/>
      <c r="C10" s="74"/>
      <c r="D10" s="74"/>
      <c r="E10" s="74"/>
      <c r="F10" s="74"/>
      <c r="G10" s="74"/>
      <c r="H10" s="74"/>
      <c r="I10" s="74"/>
      <c r="J10" s="74"/>
      <c r="K10" s="74"/>
    </row>
    <row r="11" spans="1:11" ht="27.75" customHeight="1">
      <c r="A11" s="190" t="s">
        <v>257</v>
      </c>
      <c r="B11" s="65">
        <f>B8+B9-B10</f>
        <v>0</v>
      </c>
      <c r="C11" s="65">
        <f aca="true" t="shared" si="2" ref="C11:K11">C8+C9-C10</f>
        <v>0</v>
      </c>
      <c r="D11" s="65">
        <f t="shared" si="2"/>
        <v>0</v>
      </c>
      <c r="E11" s="65">
        <f t="shared" si="2"/>
        <v>0</v>
      </c>
      <c r="F11" s="65">
        <f t="shared" si="2"/>
        <v>0</v>
      </c>
      <c r="G11" s="65">
        <f t="shared" si="2"/>
        <v>0</v>
      </c>
      <c r="H11" s="65">
        <f t="shared" si="2"/>
        <v>0</v>
      </c>
      <c r="I11" s="65">
        <f t="shared" si="2"/>
        <v>0</v>
      </c>
      <c r="J11" s="65">
        <f t="shared" si="2"/>
        <v>0</v>
      </c>
      <c r="K11" s="65">
        <f t="shared" si="2"/>
        <v>0</v>
      </c>
    </row>
    <row r="12" spans="1:11" ht="24.75" customHeight="1">
      <c r="A12" s="54" t="s">
        <v>159</v>
      </c>
      <c r="B12" s="62">
        <f>'ΥΦΙΣΤΑΜΕΝΕΣ ΔΑΝΕΙΑΚΕΣ ΥΠΟΧΡ'!I13</f>
        <v>0</v>
      </c>
      <c r="C12" s="62">
        <f>'ΥΦΙΣΤΑΜΕΝΕΣ ΔΑΝΕΙΑΚΕΣ ΥΠΟΧΡ'!J13</f>
        <v>0</v>
      </c>
      <c r="D12" s="62">
        <f>'ΥΦΙΣΤΑΜΕΝΕΣ ΔΑΝΕΙΑΚΕΣ ΥΠΟΧΡ'!K13</f>
        <v>0</v>
      </c>
      <c r="E12" s="62">
        <f>'ΥΦΙΣΤΑΜΕΝΕΣ ΔΑΝΕΙΑΚΕΣ ΥΠΟΧΡ'!L13</f>
        <v>0</v>
      </c>
      <c r="F12" s="62">
        <f>'ΥΦΙΣΤΑΜΕΝΕΣ ΔΑΝΕΙΑΚΕΣ ΥΠΟΧΡ'!M13</f>
        <v>0</v>
      </c>
      <c r="G12" s="62">
        <f>'ΥΦΙΣΤΑΜΕΝΕΣ ΔΑΝΕΙΑΚΕΣ ΥΠΟΧΡ'!N13</f>
        <v>0</v>
      </c>
      <c r="H12" s="62">
        <f>'ΥΦΙΣΤΑΜΕΝΕΣ ΔΑΝΕΙΑΚΕΣ ΥΠΟΧΡ'!O13</f>
        <v>0</v>
      </c>
      <c r="I12" s="62">
        <f>'ΥΦΙΣΤΑΜΕΝΕΣ ΔΑΝΕΙΑΚΕΣ ΥΠΟΧΡ'!P13</f>
        <v>0</v>
      </c>
      <c r="J12" s="62">
        <f>'ΥΦΙΣΤΑΜΕΝΕΣ ΔΑΝΕΙΑΚΕΣ ΥΠΟΧΡ'!Q13</f>
        <v>0</v>
      </c>
      <c r="K12" s="62">
        <f>'ΥΦΙΣΤΑΜΕΝΕΣ ΔΑΝΕΙΑΚΕΣ ΥΠΟΧΡ'!R13</f>
        <v>0</v>
      </c>
    </row>
    <row r="13" spans="1:11" ht="24.75" customHeight="1">
      <c r="A13" s="54" t="s">
        <v>107</v>
      </c>
      <c r="B13" s="62">
        <f>'ΜΑΚΡΟΠΡΟΘΕΣΜΟ ΔΑΝΕΙΟ '!B71</f>
        <v>0</v>
      </c>
      <c r="C13" s="62">
        <f>'ΜΑΚΡΟΠΡΟΘΕΣΜΟ ΔΑΝΕΙΟ '!C71</f>
        <v>0</v>
      </c>
      <c r="D13" s="62">
        <f>'ΜΑΚΡΟΠΡΟΘΕΣΜΟ ΔΑΝΕΙΟ '!D71</f>
        <v>0</v>
      </c>
      <c r="E13" s="62">
        <f>'ΜΑΚΡΟΠΡΟΘΕΣΜΟ ΔΑΝΕΙΟ '!E71</f>
        <v>0</v>
      </c>
      <c r="F13" s="62">
        <f>'ΜΑΚΡΟΠΡΟΘΕΣΜΟ ΔΑΝΕΙΟ '!F71</f>
        <v>0</v>
      </c>
      <c r="G13" s="62">
        <f>'ΜΑΚΡΟΠΡΟΘΕΣΜΟ ΔΑΝΕΙΟ '!G71</f>
        <v>0</v>
      </c>
      <c r="H13" s="62">
        <f>'ΜΑΚΡΟΠΡΟΘΕΣΜΟ ΔΑΝΕΙΟ '!H71</f>
        <v>0</v>
      </c>
      <c r="I13" s="62">
        <f>'ΜΑΚΡΟΠΡΟΘΕΣΜΟ ΔΑΝΕΙΟ '!I71</f>
        <v>0</v>
      </c>
      <c r="J13" s="62">
        <f>'ΜΑΚΡΟΠΡΟΘΕΣΜΟ ΔΑΝΕΙΟ '!J71</f>
        <v>0</v>
      </c>
      <c r="K13" s="62">
        <f>'ΜΑΚΡΟΠΡΟΘΕΣΜΟ ΔΑΝΕΙΟ '!K71</f>
        <v>0</v>
      </c>
    </row>
    <row r="14" spans="1:11" ht="24.75" customHeight="1">
      <c r="A14" s="98" t="s">
        <v>227</v>
      </c>
      <c r="B14" s="62">
        <f>'ΚΕΦΑΛΑΙΟ ΚΙΝΗΣΗΣ'!C29</f>
        <v>0</v>
      </c>
      <c r="C14" s="62">
        <f>'ΚΕΦΑΛΑΙΟ ΚΙΝΗΣΗΣ'!D29</f>
        <v>0</v>
      </c>
      <c r="D14" s="62">
        <f>'ΚΕΦΑΛΑΙΟ ΚΙΝΗΣΗΣ'!E29</f>
        <v>0</v>
      </c>
      <c r="E14" s="62">
        <f>'ΚΕΦΑΛΑΙΟ ΚΙΝΗΣΗΣ'!F29</f>
        <v>0</v>
      </c>
      <c r="F14" s="62">
        <f>'ΚΕΦΑΛΑΙΟ ΚΙΝΗΣΗΣ'!G29</f>
        <v>0</v>
      </c>
      <c r="G14" s="62">
        <f>'ΚΕΦΑΛΑΙΟ ΚΙΝΗΣΗΣ'!H29</f>
        <v>0</v>
      </c>
      <c r="H14" s="62">
        <f>'ΚΕΦΑΛΑΙΟ ΚΙΝΗΣΗΣ'!I29</f>
        <v>0</v>
      </c>
      <c r="I14" s="62">
        <f>'ΚΕΦΑΛΑΙΟ ΚΙΝΗΣΗΣ'!J29</f>
        <v>0</v>
      </c>
      <c r="J14" s="62">
        <f>'ΚΕΦΑΛΑΙΟ ΚΙΝΗΣΗΣ'!K29</f>
        <v>0</v>
      </c>
      <c r="K14" s="62">
        <f>'ΚΕΦΑΛΑΙΟ ΚΙΝΗΣΗΣ'!L29</f>
        <v>0</v>
      </c>
    </row>
    <row r="15" spans="1:11" ht="24.75" customHeight="1">
      <c r="A15" s="98" t="s">
        <v>211</v>
      </c>
      <c r="B15" s="62">
        <f>'LEASING ΕΠΕΝΔΥΤΙΚΟΥ ΣΧΕΔΙΟΥ'!D9</f>
        <v>0</v>
      </c>
      <c r="C15" s="62">
        <f>'LEASING ΕΠΕΝΔΥΤΙΚΟΥ ΣΧΕΔΙΟΥ'!E9</f>
        <v>0</v>
      </c>
      <c r="D15" s="62">
        <f>'LEASING ΕΠΕΝΔΥΤΙΚΟΥ ΣΧΕΔΙΟΥ'!F9</f>
        <v>0</v>
      </c>
      <c r="E15" s="62">
        <f>'LEASING ΕΠΕΝΔΥΤΙΚΟΥ ΣΧΕΔΙΟΥ'!G9</f>
        <v>0</v>
      </c>
      <c r="F15" s="62">
        <f>'LEASING ΕΠΕΝΔΥΤΙΚΟΥ ΣΧΕΔΙΟΥ'!H9</f>
        <v>0</v>
      </c>
      <c r="G15" s="62">
        <f>'LEASING ΕΠΕΝΔΥΤΙΚΟΥ ΣΧΕΔΙΟΥ'!I9</f>
        <v>0</v>
      </c>
      <c r="H15" s="62">
        <f>'LEASING ΕΠΕΝΔΥΤΙΚΟΥ ΣΧΕΔΙΟΥ'!J9</f>
        <v>0</v>
      </c>
      <c r="I15" s="62">
        <f>'LEASING ΕΠΕΝΔΥΤΙΚΟΥ ΣΧΕΔΙΟΥ'!K9</f>
        <v>0</v>
      </c>
      <c r="J15" s="62">
        <f>'LEASING ΕΠΕΝΔΥΤΙΚΟΥ ΣΧΕΔΙΟΥ'!L9</f>
        <v>0</v>
      </c>
      <c r="K15" s="62">
        <f>'LEASING ΕΠΕΝΔΥΤΙΚΟΥ ΣΧΕΔΙΟΥ'!M9</f>
        <v>0</v>
      </c>
    </row>
    <row r="16" spans="1:11" ht="24.75" customHeight="1">
      <c r="A16" s="98" t="s">
        <v>212</v>
      </c>
      <c r="B16" s="62">
        <f>SUM('ΥΦΙΣΤΑΜΕΝΕΣ ΔΑΝΕΙΑΚΕΣ ΥΠΟΧΡ'!I47:I49)</f>
        <v>0</v>
      </c>
      <c r="C16" s="62">
        <f>SUM('ΥΦΙΣΤΑΜΕΝΕΣ ΔΑΝΕΙΑΚΕΣ ΥΠΟΧΡ'!J47:J49)</f>
        <v>0</v>
      </c>
      <c r="D16" s="62">
        <f>SUM('ΥΦΙΣΤΑΜΕΝΕΣ ΔΑΝΕΙΑΚΕΣ ΥΠΟΧΡ'!K47:K49)</f>
        <v>0</v>
      </c>
      <c r="E16" s="62">
        <f>SUM('ΥΦΙΣΤΑΜΕΝΕΣ ΔΑΝΕΙΑΚΕΣ ΥΠΟΧΡ'!L47:L49)</f>
        <v>0</v>
      </c>
      <c r="F16" s="62">
        <f>SUM('ΥΦΙΣΤΑΜΕΝΕΣ ΔΑΝΕΙΑΚΕΣ ΥΠΟΧΡ'!M47:M49)</f>
        <v>0</v>
      </c>
      <c r="G16" s="62">
        <f>SUM('ΥΦΙΣΤΑΜΕΝΕΣ ΔΑΝΕΙΑΚΕΣ ΥΠΟΧΡ'!N47:N49)</f>
        <v>0</v>
      </c>
      <c r="H16" s="62">
        <f>SUM('ΥΦΙΣΤΑΜΕΝΕΣ ΔΑΝΕΙΑΚΕΣ ΥΠΟΧΡ'!O47:O49)</f>
        <v>0</v>
      </c>
      <c r="I16" s="62">
        <f>SUM('ΥΦΙΣΤΑΜΕΝΕΣ ΔΑΝΕΙΑΚΕΣ ΥΠΟΧΡ'!P47:P49)</f>
        <v>0</v>
      </c>
      <c r="J16" s="62">
        <f>SUM('ΥΦΙΣΤΑΜΕΝΕΣ ΔΑΝΕΙΑΚΕΣ ΥΠΟΧΡ'!Q47:Q49)</f>
        <v>0</v>
      </c>
      <c r="K16" s="62">
        <f>SUM('ΥΦΙΣΤΑΜΕΝΕΣ ΔΑΝΕΙΑΚΕΣ ΥΠΟΧΡ'!R47:R49)</f>
        <v>0</v>
      </c>
    </row>
    <row r="17" spans="1:11" ht="24.75" customHeight="1">
      <c r="A17" s="98" t="s">
        <v>150</v>
      </c>
      <c r="B17" s="62">
        <f>'LEASING ΕΠΕΝΔΥΤΙΚΟΥ ΣΧΕΔΙΟΥ'!D11</f>
        <v>0</v>
      </c>
      <c r="C17" s="62">
        <f>'LEASING ΕΠΕΝΔΥΤΙΚΟΥ ΣΧΕΔΙΟΥ'!E11</f>
        <v>0</v>
      </c>
      <c r="D17" s="62">
        <f>'LEASING ΕΠΕΝΔΥΤΙΚΟΥ ΣΧΕΔΙΟΥ'!F11</f>
        <v>0</v>
      </c>
      <c r="E17" s="62">
        <f>'LEASING ΕΠΕΝΔΥΤΙΚΟΥ ΣΧΕΔΙΟΥ'!G11</f>
        <v>0</v>
      </c>
      <c r="F17" s="62">
        <f>'LEASING ΕΠΕΝΔΥΤΙΚΟΥ ΣΧΕΔΙΟΥ'!H11</f>
        <v>0</v>
      </c>
      <c r="G17" s="62">
        <f>'LEASING ΕΠΕΝΔΥΤΙΚΟΥ ΣΧΕΔΙΟΥ'!I11</f>
        <v>0</v>
      </c>
      <c r="H17" s="62">
        <f>'LEASING ΕΠΕΝΔΥΤΙΚΟΥ ΣΧΕΔΙΟΥ'!J11</f>
        <v>0</v>
      </c>
      <c r="I17" s="118"/>
      <c r="J17" s="118"/>
      <c r="K17" s="118"/>
    </row>
    <row r="18" spans="1:11" ht="24.75" customHeight="1">
      <c r="A18" s="98" t="s">
        <v>213</v>
      </c>
      <c r="B18" s="62">
        <f>'ΥΦΙΣΤΑΜΕΝΕΣ ΔΑΝΕΙΑΚΕΣ ΥΠΟΧΡ'!I50</f>
        <v>0</v>
      </c>
      <c r="C18" s="62">
        <f>'ΥΦΙΣΤΑΜΕΝΕΣ ΔΑΝΕΙΑΚΕΣ ΥΠΟΧΡ'!J50</f>
        <v>0</v>
      </c>
      <c r="D18" s="62">
        <f>'ΥΦΙΣΤΑΜΕΝΕΣ ΔΑΝΕΙΑΚΕΣ ΥΠΟΧΡ'!K50</f>
        <v>0</v>
      </c>
      <c r="E18" s="62">
        <f>'ΥΦΙΣΤΑΜΕΝΕΣ ΔΑΝΕΙΑΚΕΣ ΥΠΟΧΡ'!L50</f>
        <v>0</v>
      </c>
      <c r="F18" s="62">
        <f>'ΥΦΙΣΤΑΜΕΝΕΣ ΔΑΝΕΙΑΚΕΣ ΥΠΟΧΡ'!M50</f>
        <v>0</v>
      </c>
      <c r="G18" s="62">
        <f>'ΥΦΙΣΤΑΜΕΝΕΣ ΔΑΝΕΙΑΚΕΣ ΥΠΟΧΡ'!N50</f>
        <v>0</v>
      </c>
      <c r="H18" s="62">
        <f>'ΥΦΙΣΤΑΜΕΝΕΣ ΔΑΝΕΙΑΚΕΣ ΥΠΟΧΡ'!O50</f>
        <v>0</v>
      </c>
      <c r="I18" s="62">
        <f>'ΥΦΙΣΤΑΜΕΝΕΣ ΔΑΝΕΙΑΚΕΣ ΥΠΟΧΡ'!P50</f>
        <v>0</v>
      </c>
      <c r="J18" s="62">
        <f>'ΥΦΙΣΤΑΜΕΝΕΣ ΔΑΝΕΙΑΚΕΣ ΥΠΟΧΡ'!Q50</f>
        <v>0</v>
      </c>
      <c r="K18" s="62">
        <f>'ΥΦΙΣΤΑΜΕΝΕΣ ΔΑΝΕΙΑΚΕΣ ΥΠΟΧΡ'!R50</f>
        <v>0</v>
      </c>
    </row>
    <row r="19" spans="1:11" ht="24.75" customHeight="1">
      <c r="A19" s="73" t="s">
        <v>108</v>
      </c>
      <c r="B19" s="65">
        <f>B11-SUM(B12:B16)+SUM(B17:B18)</f>
        <v>0</v>
      </c>
      <c r="C19" s="65">
        <f>C11-SUM(C12:C16)+SUM(C17:C18)</f>
        <v>0</v>
      </c>
      <c r="D19" s="65">
        <f aca="true" t="shared" si="3" ref="D19:K19">D11-SUM(D12:D16)+SUM(D17:D18)</f>
        <v>0</v>
      </c>
      <c r="E19" s="65">
        <f t="shared" si="3"/>
        <v>0</v>
      </c>
      <c r="F19" s="65">
        <f t="shared" si="3"/>
        <v>0</v>
      </c>
      <c r="G19" s="65">
        <f t="shared" si="3"/>
        <v>0</v>
      </c>
      <c r="H19" s="65">
        <f t="shared" si="3"/>
        <v>0</v>
      </c>
      <c r="I19" s="65">
        <f t="shared" si="3"/>
        <v>0</v>
      </c>
      <c r="J19" s="65">
        <f t="shared" si="3"/>
        <v>0</v>
      </c>
      <c r="K19" s="65">
        <f t="shared" si="3"/>
        <v>0</v>
      </c>
    </row>
    <row r="20" spans="1:11" ht="21.75" customHeight="1">
      <c r="A20" s="54" t="s">
        <v>109</v>
      </c>
      <c r="B20" s="62">
        <f>ΑΠΟΣΒΕΣΕΙΣ!D40</f>
        <v>0</v>
      </c>
      <c r="C20" s="62">
        <f>ΑΠΟΣΒΕΣΕΙΣ!E40</f>
        <v>0</v>
      </c>
      <c r="D20" s="62">
        <f>ΑΠΟΣΒΕΣΕΙΣ!F40</f>
        <v>0</v>
      </c>
      <c r="E20" s="62">
        <f>ΑΠΟΣΒΕΣΕΙΣ!G40</f>
        <v>0</v>
      </c>
      <c r="F20" s="62">
        <f>ΑΠΟΣΒΕΣΕΙΣ!H40</f>
        <v>0</v>
      </c>
      <c r="G20" s="62">
        <f>ΑΠΟΣΒΕΣΕΙΣ!I40</f>
        <v>0</v>
      </c>
      <c r="H20" s="62">
        <f>ΑΠΟΣΒΕΣΕΙΣ!J40</f>
        <v>0</v>
      </c>
      <c r="I20" s="62">
        <f>ΑΠΟΣΒΕΣΕΙΣ!K40</f>
        <v>0</v>
      </c>
      <c r="J20" s="62">
        <f>ΑΠΟΣΒΕΣΕΙΣ!L40</f>
        <v>0</v>
      </c>
      <c r="K20" s="62">
        <f>ΑΠΟΣΒΕΣΕΙΣ!M40</f>
        <v>0</v>
      </c>
    </row>
    <row r="21" spans="1:11" ht="24.75" customHeight="1">
      <c r="A21" s="73" t="s">
        <v>110</v>
      </c>
      <c r="B21" s="65">
        <f>B19-B20</f>
        <v>0</v>
      </c>
      <c r="C21" s="65">
        <f aca="true" t="shared" si="4" ref="C21:K21">C19-C20</f>
        <v>0</v>
      </c>
      <c r="D21" s="65">
        <f t="shared" si="4"/>
        <v>0</v>
      </c>
      <c r="E21" s="65">
        <f t="shared" si="4"/>
        <v>0</v>
      </c>
      <c r="F21" s="65">
        <f t="shared" si="4"/>
        <v>0</v>
      </c>
      <c r="G21" s="65">
        <f t="shared" si="4"/>
        <v>0</v>
      </c>
      <c r="H21" s="65">
        <f t="shared" si="4"/>
        <v>0</v>
      </c>
      <c r="I21" s="65">
        <f t="shared" si="4"/>
        <v>0</v>
      </c>
      <c r="J21" s="65">
        <f t="shared" si="4"/>
        <v>0</v>
      </c>
      <c r="K21" s="65">
        <f t="shared" si="4"/>
        <v>0</v>
      </c>
    </row>
    <row r="22" spans="1:11" ht="24.75" customHeight="1">
      <c r="A22" s="54" t="s">
        <v>111</v>
      </c>
      <c r="B22" s="62">
        <f>'ΔΙΑΝΟΜΗ ΚΕΡΔΩΝ'!B6</f>
        <v>0</v>
      </c>
      <c r="C22" s="62">
        <f>'ΔΙΑΝΟΜΗ ΚΕΡΔΩΝ'!C6</f>
        <v>0</v>
      </c>
      <c r="D22" s="62">
        <f>'ΔΙΑΝΟΜΗ ΚΕΡΔΩΝ'!D6</f>
        <v>0</v>
      </c>
      <c r="E22" s="62">
        <f>'ΔΙΑΝΟΜΗ ΚΕΡΔΩΝ'!E6</f>
        <v>0</v>
      </c>
      <c r="F22" s="62">
        <f>'ΔΙΑΝΟΜΗ ΚΕΡΔΩΝ'!F6</f>
        <v>0</v>
      </c>
      <c r="G22" s="62">
        <f>'ΔΙΑΝΟΜΗ ΚΕΡΔΩΝ'!G6</f>
        <v>0</v>
      </c>
      <c r="H22" s="62">
        <f>'ΔΙΑΝΟΜΗ ΚΕΡΔΩΝ'!H6</f>
        <v>0</v>
      </c>
      <c r="I22" s="62">
        <f>'ΔΙΑΝΟΜΗ ΚΕΡΔΩΝ'!I6</f>
        <v>0</v>
      </c>
      <c r="J22" s="62">
        <f>'ΔΙΑΝΟΜΗ ΚΕΡΔΩΝ'!J6</f>
        <v>0</v>
      </c>
      <c r="K22" s="62">
        <f>'ΔΙΑΝΟΜΗ ΚΕΡΔΩΝ'!K6</f>
        <v>0</v>
      </c>
    </row>
    <row r="23" spans="1:11" ht="24.75" customHeight="1">
      <c r="A23" s="73" t="s">
        <v>112</v>
      </c>
      <c r="B23" s="65">
        <f>B21-B22</f>
        <v>0</v>
      </c>
      <c r="C23" s="65">
        <f aca="true" t="shared" si="5" ref="C23:K23">C21-C22</f>
        <v>0</v>
      </c>
      <c r="D23" s="65">
        <f t="shared" si="5"/>
        <v>0</v>
      </c>
      <c r="E23" s="65">
        <f t="shared" si="5"/>
        <v>0</v>
      </c>
      <c r="F23" s="65">
        <f t="shared" si="5"/>
        <v>0</v>
      </c>
      <c r="G23" s="65">
        <f t="shared" si="5"/>
        <v>0</v>
      </c>
      <c r="H23" s="65">
        <f t="shared" si="5"/>
        <v>0</v>
      </c>
      <c r="I23" s="65">
        <f t="shared" si="5"/>
        <v>0</v>
      </c>
      <c r="J23" s="65">
        <f t="shared" si="5"/>
        <v>0</v>
      </c>
      <c r="K23" s="65">
        <f t="shared" si="5"/>
        <v>0</v>
      </c>
    </row>
    <row r="24" spans="2:6" ht="5.25" customHeight="1">
      <c r="B24" s="72"/>
      <c r="C24" s="72"/>
      <c r="D24" s="72"/>
      <c r="E24" s="72"/>
      <c r="F24" s="7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5.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H10" sqref="H10"/>
    </sheetView>
  </sheetViews>
  <sheetFormatPr defaultColWidth="32.125" defaultRowHeight="14.25" customHeight="1"/>
  <cols>
    <col min="1" max="1" width="31.25390625" style="206" customWidth="1"/>
    <col min="2" max="11" width="14.125" style="203" customWidth="1"/>
    <col min="12" max="16384" width="32.125" style="203" customWidth="1"/>
  </cols>
  <sheetData>
    <row r="1" spans="1:11" ht="20.25" customHeight="1">
      <c r="A1" s="327"/>
      <c r="B1" s="328" t="s">
        <v>55</v>
      </c>
      <c r="C1" s="328" t="s">
        <v>56</v>
      </c>
      <c r="D1" s="328" t="s">
        <v>57</v>
      </c>
      <c r="E1" s="328" t="s">
        <v>58</v>
      </c>
      <c r="F1" s="328" t="s">
        <v>59</v>
      </c>
      <c r="G1" s="328" t="s">
        <v>60</v>
      </c>
      <c r="H1" s="328" t="s">
        <v>61</v>
      </c>
      <c r="I1" s="328" t="s">
        <v>62</v>
      </c>
      <c r="J1" s="328" t="s">
        <v>63</v>
      </c>
      <c r="K1" s="261" t="s">
        <v>64</v>
      </c>
    </row>
    <row r="2" spans="1:11" s="204" customFormat="1" ht="20.25" customHeight="1">
      <c r="A2" s="337" t="s">
        <v>269</v>
      </c>
      <c r="B2" s="62">
        <f>'ΛΜΟΣ ΕΚΜΕΤ ΦΟΡΕΑ '!B21</f>
        <v>0</v>
      </c>
      <c r="C2" s="62">
        <f>'ΛΜΟΣ ΕΚΜΕΤ ΦΟΡΕΑ '!C21</f>
        <v>0</v>
      </c>
      <c r="D2" s="62">
        <f>'ΛΜΟΣ ΕΚΜΕΤ ΦΟΡΕΑ '!D21</f>
        <v>0</v>
      </c>
      <c r="E2" s="62">
        <f>'ΛΜΟΣ ΕΚΜΕΤ ΦΟΡΕΑ '!E21</f>
        <v>0</v>
      </c>
      <c r="F2" s="62">
        <f>'ΛΜΟΣ ΕΚΜΕΤ ΦΟΡΕΑ '!F21</f>
        <v>0</v>
      </c>
      <c r="G2" s="62">
        <f>'ΛΜΟΣ ΕΚΜΕΤ ΦΟΡΕΑ '!G21</f>
        <v>0</v>
      </c>
      <c r="H2" s="62">
        <f>'ΛΜΟΣ ΕΚΜΕΤ ΦΟΡΕΑ '!H21</f>
        <v>0</v>
      </c>
      <c r="I2" s="62">
        <f>'ΛΜΟΣ ΕΚΜΕΤ ΦΟΡΕΑ '!I21</f>
        <v>0</v>
      </c>
      <c r="J2" s="62">
        <f>'ΛΜΟΣ ΕΚΜΕΤ ΦΟΡΕΑ '!J21</f>
        <v>0</v>
      </c>
      <c r="K2" s="62">
        <f>'ΛΜΟΣ ΕΚΜΕΤ ΦΟΡΕΑ '!K21</f>
        <v>0</v>
      </c>
    </row>
    <row r="3" spans="1:11" ht="24" customHeight="1">
      <c r="A3" s="337" t="s">
        <v>270</v>
      </c>
      <c r="B3" s="74"/>
      <c r="C3" s="62">
        <f>B14</f>
        <v>0</v>
      </c>
      <c r="D3" s="62">
        <f aca="true" t="shared" si="0" ref="D3:K3">C14</f>
        <v>0</v>
      </c>
      <c r="E3" s="62">
        <f t="shared" si="0"/>
        <v>0</v>
      </c>
      <c r="F3" s="62">
        <f t="shared" si="0"/>
        <v>0</v>
      </c>
      <c r="G3" s="62">
        <f t="shared" si="0"/>
        <v>0</v>
      </c>
      <c r="H3" s="62">
        <f t="shared" si="0"/>
        <v>0</v>
      </c>
      <c r="I3" s="62">
        <f t="shared" si="0"/>
        <v>0</v>
      </c>
      <c r="J3" s="62">
        <f t="shared" si="0"/>
        <v>0</v>
      </c>
      <c r="K3" s="62">
        <f t="shared" si="0"/>
        <v>0</v>
      </c>
    </row>
    <row r="4" spans="1:11" ht="20.25" customHeight="1">
      <c r="A4" s="327" t="s">
        <v>271</v>
      </c>
      <c r="B4" s="65">
        <f>SUM(B2:B3)</f>
        <v>0</v>
      </c>
      <c r="C4" s="65">
        <f aca="true" t="shared" si="1" ref="C4:K4">SUM(C2:C3)</f>
        <v>0</v>
      </c>
      <c r="D4" s="65">
        <f t="shared" si="1"/>
        <v>0</v>
      </c>
      <c r="E4" s="65">
        <f t="shared" si="1"/>
        <v>0</v>
      </c>
      <c r="F4" s="65">
        <f t="shared" si="1"/>
        <v>0</v>
      </c>
      <c r="G4" s="65">
        <f t="shared" si="1"/>
        <v>0</v>
      </c>
      <c r="H4" s="65">
        <f t="shared" si="1"/>
        <v>0</v>
      </c>
      <c r="I4" s="65">
        <f t="shared" si="1"/>
        <v>0</v>
      </c>
      <c r="J4" s="65">
        <f t="shared" si="1"/>
        <v>0</v>
      </c>
      <c r="K4" s="65">
        <f t="shared" si="1"/>
        <v>0</v>
      </c>
    </row>
    <row r="5" spans="1:11" ht="20.25" customHeight="1">
      <c r="A5" s="415" t="s">
        <v>276</v>
      </c>
      <c r="B5" s="205"/>
      <c r="C5" s="205"/>
      <c r="D5" s="205"/>
      <c r="E5" s="205"/>
      <c r="F5" s="205"/>
      <c r="G5" s="205"/>
      <c r="H5" s="205"/>
      <c r="I5" s="205"/>
      <c r="J5" s="205"/>
      <c r="K5" s="205"/>
    </row>
    <row r="6" spans="1:11" ht="20.25" customHeight="1">
      <c r="A6" s="417"/>
      <c r="B6" s="62">
        <f>B5*B2</f>
        <v>0</v>
      </c>
      <c r="C6" s="62">
        <f aca="true" t="shared" si="2" ref="C6:K6">C5*C2</f>
        <v>0</v>
      </c>
      <c r="D6" s="62">
        <f t="shared" si="2"/>
        <v>0</v>
      </c>
      <c r="E6" s="62">
        <f t="shared" si="2"/>
        <v>0</v>
      </c>
      <c r="F6" s="62">
        <f t="shared" si="2"/>
        <v>0</v>
      </c>
      <c r="G6" s="62">
        <f t="shared" si="2"/>
        <v>0</v>
      </c>
      <c r="H6" s="62">
        <f t="shared" si="2"/>
        <v>0</v>
      </c>
      <c r="I6" s="62">
        <f t="shared" si="2"/>
        <v>0</v>
      </c>
      <c r="J6" s="62">
        <f t="shared" si="2"/>
        <v>0</v>
      </c>
      <c r="K6" s="62">
        <f t="shared" si="2"/>
        <v>0</v>
      </c>
    </row>
    <row r="7" spans="1:11" ht="20.25" customHeight="1">
      <c r="A7" s="327" t="s">
        <v>272</v>
      </c>
      <c r="B7" s="65">
        <f>B4-B6</f>
        <v>0</v>
      </c>
      <c r="C7" s="65">
        <f>C4-C6</f>
        <v>0</v>
      </c>
      <c r="D7" s="65">
        <f>D4-D6</f>
        <v>0</v>
      </c>
      <c r="E7" s="65">
        <f>E4-E6</f>
        <v>0</v>
      </c>
      <c r="F7" s="65">
        <f>F4-F6</f>
        <v>0</v>
      </c>
      <c r="G7" s="65"/>
      <c r="H7" s="65"/>
      <c r="I7" s="65"/>
      <c r="J7" s="65"/>
      <c r="K7" s="65"/>
    </row>
    <row r="8" spans="1:11" ht="20.25" customHeight="1">
      <c r="A8" s="415" t="s">
        <v>277</v>
      </c>
      <c r="B8" s="205">
        <v>0.05</v>
      </c>
      <c r="C8" s="205">
        <v>0.05</v>
      </c>
      <c r="D8" s="205">
        <v>0.05</v>
      </c>
      <c r="E8" s="205">
        <v>0.05</v>
      </c>
      <c r="F8" s="205">
        <v>0.05</v>
      </c>
      <c r="G8" s="205">
        <v>0.05</v>
      </c>
      <c r="H8" s="205">
        <v>0.05</v>
      </c>
      <c r="I8" s="205">
        <v>0.05</v>
      </c>
      <c r="J8" s="205">
        <v>0.05</v>
      </c>
      <c r="K8" s="205">
        <v>0.05</v>
      </c>
    </row>
    <row r="9" spans="1:11" ht="20.25" customHeight="1">
      <c r="A9" s="417"/>
      <c r="B9" s="62">
        <f>B2*B8</f>
        <v>0</v>
      </c>
      <c r="C9" s="62">
        <f aca="true" t="shared" si="3" ref="C9:K9">C2*C8</f>
        <v>0</v>
      </c>
      <c r="D9" s="62">
        <f t="shared" si="3"/>
        <v>0</v>
      </c>
      <c r="E9" s="62">
        <f t="shared" si="3"/>
        <v>0</v>
      </c>
      <c r="F9" s="62">
        <f t="shared" si="3"/>
        <v>0</v>
      </c>
      <c r="G9" s="62">
        <f t="shared" si="3"/>
        <v>0</v>
      </c>
      <c r="H9" s="62">
        <f t="shared" si="3"/>
        <v>0</v>
      </c>
      <c r="I9" s="62">
        <f t="shared" si="3"/>
        <v>0</v>
      </c>
      <c r="J9" s="62">
        <f t="shared" si="3"/>
        <v>0</v>
      </c>
      <c r="K9" s="62">
        <f t="shared" si="3"/>
        <v>0</v>
      </c>
    </row>
    <row r="10" spans="1:11" ht="20.25" customHeight="1">
      <c r="A10" s="337" t="s">
        <v>273</v>
      </c>
      <c r="B10" s="213"/>
      <c r="C10" s="213"/>
      <c r="D10" s="213"/>
      <c r="E10" s="213"/>
      <c r="F10" s="213"/>
      <c r="G10" s="213"/>
      <c r="H10" s="213"/>
      <c r="I10" s="213"/>
      <c r="J10" s="213"/>
      <c r="K10" s="213"/>
    </row>
    <row r="11" spans="1:11" ht="20.25" customHeight="1">
      <c r="A11" s="415" t="s">
        <v>279</v>
      </c>
      <c r="B11" s="205">
        <v>0.6</v>
      </c>
      <c r="C11" s="205">
        <v>0.6</v>
      </c>
      <c r="D11" s="205">
        <v>0.6</v>
      </c>
      <c r="E11" s="205">
        <v>0.6</v>
      </c>
      <c r="F11" s="205">
        <v>0.6</v>
      </c>
      <c r="G11" s="205">
        <v>0.6</v>
      </c>
      <c r="H11" s="205">
        <v>0.6</v>
      </c>
      <c r="I11" s="205">
        <v>0.6</v>
      </c>
      <c r="J11" s="205">
        <v>0.6</v>
      </c>
      <c r="K11" s="205">
        <v>0.6</v>
      </c>
    </row>
    <row r="12" spans="1:11" ht="20.25" customHeight="1">
      <c r="A12" s="417"/>
      <c r="B12" s="62">
        <f>B2*B11</f>
        <v>0</v>
      </c>
      <c r="C12" s="62">
        <f aca="true" t="shared" si="4" ref="C12:K12">C2*C11</f>
        <v>0</v>
      </c>
      <c r="D12" s="62">
        <f t="shared" si="4"/>
        <v>0</v>
      </c>
      <c r="E12" s="62">
        <f t="shared" si="4"/>
        <v>0</v>
      </c>
      <c r="F12" s="62">
        <f t="shared" si="4"/>
        <v>0</v>
      </c>
      <c r="G12" s="62">
        <f t="shared" si="4"/>
        <v>0</v>
      </c>
      <c r="H12" s="62">
        <f t="shared" si="4"/>
        <v>0</v>
      </c>
      <c r="I12" s="62">
        <f t="shared" si="4"/>
        <v>0</v>
      </c>
      <c r="J12" s="62">
        <f t="shared" si="4"/>
        <v>0</v>
      </c>
      <c r="K12" s="62">
        <f t="shared" si="4"/>
        <v>0</v>
      </c>
    </row>
    <row r="13" spans="1:11" ht="20.25" customHeight="1">
      <c r="A13" s="337" t="s">
        <v>274</v>
      </c>
      <c r="B13" s="213"/>
      <c r="C13" s="213"/>
      <c r="D13" s="213"/>
      <c r="E13" s="213"/>
      <c r="F13" s="213"/>
      <c r="G13" s="213"/>
      <c r="H13" s="213"/>
      <c r="I13" s="213"/>
      <c r="J13" s="213"/>
      <c r="K13" s="213"/>
    </row>
    <row r="14" spans="1:11" ht="20.25" customHeight="1">
      <c r="A14" s="327" t="s">
        <v>275</v>
      </c>
      <c r="B14" s="65">
        <f>B7-SUM(B9,B10,B12,B13)</f>
        <v>0</v>
      </c>
      <c r="C14" s="65">
        <f aca="true" t="shared" si="5" ref="C14:K14">C7-SUM(C9,C10,C12,C13)</f>
        <v>0</v>
      </c>
      <c r="D14" s="65">
        <f t="shared" si="5"/>
        <v>0</v>
      </c>
      <c r="E14" s="65">
        <f t="shared" si="5"/>
        <v>0</v>
      </c>
      <c r="F14" s="65">
        <f t="shared" si="5"/>
        <v>0</v>
      </c>
      <c r="G14" s="65">
        <f t="shared" si="5"/>
        <v>0</v>
      </c>
      <c r="H14" s="65">
        <f t="shared" si="5"/>
        <v>0</v>
      </c>
      <c r="I14" s="65">
        <f t="shared" si="5"/>
        <v>0</v>
      </c>
      <c r="J14" s="65">
        <f t="shared" si="5"/>
        <v>0</v>
      </c>
      <c r="K14" s="65">
        <f t="shared" si="5"/>
        <v>0</v>
      </c>
    </row>
    <row r="15" ht="20.25" customHeight="1"/>
    <row r="16" spans="1:11" s="208" customFormat="1" ht="20.25" customHeight="1">
      <c r="A16" s="207"/>
      <c r="B16" s="261" t="s">
        <v>266</v>
      </c>
      <c r="C16" s="261" t="s">
        <v>56</v>
      </c>
      <c r="D16" s="261" t="s">
        <v>57</v>
      </c>
      <c r="E16" s="261" t="s">
        <v>58</v>
      </c>
      <c r="F16" s="261" t="s">
        <v>59</v>
      </c>
      <c r="G16" s="261" t="s">
        <v>60</v>
      </c>
      <c r="H16" s="261" t="s">
        <v>61</v>
      </c>
      <c r="I16" s="261" t="s">
        <v>62</v>
      </c>
      <c r="J16" s="261" t="s">
        <v>63</v>
      </c>
      <c r="K16" s="261" t="s">
        <v>64</v>
      </c>
    </row>
    <row r="17" spans="1:11" s="208" customFormat="1" ht="20.25" customHeight="1">
      <c r="A17" s="209" t="s">
        <v>286</v>
      </c>
      <c r="B17" s="210">
        <v>0.23</v>
      </c>
      <c r="C17" s="210">
        <v>0.22</v>
      </c>
      <c r="D17" s="210">
        <v>0.21</v>
      </c>
      <c r="E17" s="210">
        <v>0.2</v>
      </c>
      <c r="F17" s="210">
        <v>0.2</v>
      </c>
      <c r="G17" s="210">
        <v>0.2</v>
      </c>
      <c r="H17" s="210">
        <v>0.2</v>
      </c>
      <c r="I17" s="210">
        <v>0.2</v>
      </c>
      <c r="J17" s="210">
        <v>0.2</v>
      </c>
      <c r="K17" s="210">
        <v>0.2</v>
      </c>
    </row>
    <row r="18" spans="1:11" s="208" customFormat="1" ht="20.25" customHeight="1">
      <c r="A18" s="209" t="s">
        <v>267</v>
      </c>
      <c r="B18" s="210">
        <v>0.2</v>
      </c>
      <c r="C18" s="210">
        <v>0.2</v>
      </c>
      <c r="D18" s="210">
        <v>0.2</v>
      </c>
      <c r="E18" s="210">
        <v>0.2</v>
      </c>
      <c r="F18" s="210">
        <v>0.2</v>
      </c>
      <c r="G18" s="210">
        <v>0.2</v>
      </c>
      <c r="H18" s="210">
        <v>0.2</v>
      </c>
      <c r="I18" s="210">
        <v>0.2</v>
      </c>
      <c r="J18" s="210">
        <v>0.2</v>
      </c>
      <c r="K18" s="210">
        <v>0.2</v>
      </c>
    </row>
    <row r="19" spans="1:2" ht="20.25" customHeight="1">
      <c r="A19" s="203"/>
      <c r="B19" s="220" t="s">
        <v>287</v>
      </c>
    </row>
    <row r="20" spans="1:2" ht="20.25" customHeight="1">
      <c r="A20" s="211" t="s">
        <v>278</v>
      </c>
      <c r="B20" s="212" t="s">
        <v>268</v>
      </c>
    </row>
    <row r="21" spans="1:2" ht="20.25" customHeight="1">
      <c r="A21" s="211" t="s">
        <v>280</v>
      </c>
      <c r="B21" s="212" t="s">
        <v>268</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B4:K4 B6 C6:K7 C12:C14 C9:C10 D9:K10 B9:B10 B12:B14" emptyCellReference="1"/>
  </ignoredErrors>
</worksheet>
</file>

<file path=xl/worksheets/sheet16.xml><?xml version="1.0" encoding="utf-8"?>
<worksheet xmlns="http://schemas.openxmlformats.org/spreadsheetml/2006/main" xmlns:r="http://schemas.openxmlformats.org/officeDocument/2006/relationships">
  <dimension ref="A1:K27"/>
  <sheetViews>
    <sheetView zoomScale="85" zoomScaleNormal="85" zoomScalePageLayoutView="0" workbookViewId="0" topLeftCell="A4">
      <selection activeCell="E12" sqref="E12"/>
    </sheetView>
  </sheetViews>
  <sheetFormatPr defaultColWidth="9.00390625" defaultRowHeight="12.75"/>
  <cols>
    <col min="1" max="1" width="46.875" style="101" customWidth="1"/>
    <col min="2" max="11" width="12.25390625" style="90" customWidth="1"/>
    <col min="12" max="16384" width="9.125" style="90" customWidth="1"/>
  </cols>
  <sheetData>
    <row r="1" spans="1:11" ht="21.75" customHeight="1">
      <c r="A1" s="327"/>
      <c r="B1" s="328" t="s">
        <v>55</v>
      </c>
      <c r="C1" s="328" t="s">
        <v>56</v>
      </c>
      <c r="D1" s="328" t="s">
        <v>57</v>
      </c>
      <c r="E1" s="328" t="s">
        <v>58</v>
      </c>
      <c r="F1" s="328" t="s">
        <v>59</v>
      </c>
      <c r="G1" s="328" t="s">
        <v>60</v>
      </c>
      <c r="H1" s="328" t="s">
        <v>61</v>
      </c>
      <c r="I1" s="328" t="s">
        <v>62</v>
      </c>
      <c r="J1" s="328" t="s">
        <v>63</v>
      </c>
      <c r="K1" s="261" t="s">
        <v>64</v>
      </c>
    </row>
    <row r="2" spans="1:11" ht="27" customHeight="1">
      <c r="A2" s="185" t="s">
        <v>135</v>
      </c>
      <c r="B2" s="196">
        <f>'ΛΜΟΣ ΕΚΜΕΤ ΦΟΡΕΑ '!B2</f>
        <v>0</v>
      </c>
      <c r="C2" s="196">
        <f>'ΛΜΟΣ ΕΚΜΕΤ ΦΟΡΕΑ '!C2</f>
        <v>0</v>
      </c>
      <c r="D2" s="196">
        <f>'ΛΜΟΣ ΕΚΜΕΤ ΦΟΡΕΑ '!D2</f>
        <v>0</v>
      </c>
      <c r="E2" s="196">
        <f>'ΛΜΟΣ ΕΚΜΕΤ ΦΟΡΕΑ '!E2</f>
        <v>0</v>
      </c>
      <c r="F2" s="196">
        <f>'ΛΜΟΣ ΕΚΜΕΤ ΦΟΡΕΑ '!F2</f>
        <v>0</v>
      </c>
      <c r="G2" s="196">
        <f>'ΛΜΟΣ ΕΚΜΕΤ ΦΟΡΕΑ '!G2</f>
        <v>0</v>
      </c>
      <c r="H2" s="196">
        <f>'ΛΜΟΣ ΕΚΜΕΤ ΦΟΡΕΑ '!H2</f>
        <v>0</v>
      </c>
      <c r="I2" s="196">
        <f>'ΛΜΟΣ ΕΚΜΕΤ ΦΟΡΕΑ '!I2</f>
        <v>0</v>
      </c>
      <c r="J2" s="196">
        <f>'ΛΜΟΣ ΕΚΜΕΤ ΦΟΡΕΑ '!J2</f>
        <v>0</v>
      </c>
      <c r="K2" s="196">
        <f>'ΛΜΟΣ ΕΚΜΕΤ ΦΟΡΕΑ '!K2</f>
        <v>0</v>
      </c>
    </row>
    <row r="3" spans="1:11" ht="27" customHeight="1">
      <c r="A3" s="185" t="s">
        <v>257</v>
      </c>
      <c r="B3" s="196">
        <f>'ΥΠΟΛΟΓΙΣΜΟΣ ΔΕΙΚΤΩΝ'!B11</f>
        <v>0</v>
      </c>
      <c r="C3" s="196">
        <f>'ΥΠΟΛΟΓΙΣΜΟΣ ΔΕΙΚΤΩΝ'!C11</f>
        <v>0</v>
      </c>
      <c r="D3" s="196">
        <f>'ΥΠΟΛΟΓΙΣΜΟΣ ΔΕΙΚΤΩΝ'!D11</f>
        <v>0</v>
      </c>
      <c r="E3" s="196">
        <f>'ΥΠΟΛΟΓΙΣΜΟΣ ΔΕΙΚΤΩΝ'!E11</f>
        <v>0</v>
      </c>
      <c r="F3" s="196">
        <f>'ΥΠΟΛΟΓΙΣΜΟΣ ΔΕΙΚΤΩΝ'!F11</f>
        <v>0</v>
      </c>
      <c r="G3" s="196">
        <f>'ΥΠΟΛΟΓΙΣΜΟΣ ΔΕΙΚΤΩΝ'!G11</f>
        <v>0</v>
      </c>
      <c r="H3" s="196">
        <f>'ΥΠΟΛΟΓΙΣΜΟΣ ΔΕΙΚΤΩΝ'!H11</f>
        <v>0</v>
      </c>
      <c r="I3" s="196">
        <f>'ΥΠΟΛΟΓΙΣΜΟΣ ΔΕΙΚΤΩΝ'!I11</f>
        <v>0</v>
      </c>
      <c r="J3" s="196">
        <f>'ΥΠΟΛΟΓΙΣΜΟΣ ΔΕΙΚΤΩΝ'!J11</f>
        <v>0</v>
      </c>
      <c r="K3" s="196">
        <f>'ΥΠΟΛΟΓΙΣΜΟΣ ΔΕΙΚΤΩΝ'!K11</f>
        <v>0</v>
      </c>
    </row>
    <row r="4" spans="1:11" ht="27" customHeight="1">
      <c r="A4" s="185" t="s">
        <v>258</v>
      </c>
      <c r="B4" s="196">
        <f>'ΥΠΟΛΟΓΙΣΜΟΣ ΔΕΙΚΤΩΝ'!B18</f>
        <v>0</v>
      </c>
      <c r="C4" s="196">
        <f>'ΥΠΟΛΟΓΙΣΜΟΣ ΔΕΙΚΤΩΝ'!C18</f>
        <v>0</v>
      </c>
      <c r="D4" s="196">
        <f>'ΥΠΟΛΟΓΙΣΜΟΣ ΔΕΙΚΤΩΝ'!D18</f>
        <v>0</v>
      </c>
      <c r="E4" s="196">
        <f>'ΥΠΟΛΟΓΙΣΜΟΣ ΔΕΙΚΤΩΝ'!E18</f>
        <v>0</v>
      </c>
      <c r="F4" s="196">
        <f>'ΥΠΟΛΟΓΙΣΜΟΣ ΔΕΙΚΤΩΝ'!F18</f>
        <v>0</v>
      </c>
      <c r="G4" s="196">
        <f>'ΥΠΟΛΟΓΙΣΜΟΣ ΔΕΙΚΤΩΝ'!G18</f>
        <v>0</v>
      </c>
      <c r="H4" s="196">
        <f>'ΥΠΟΛΟΓΙΣΜΟΣ ΔΕΙΚΤΩΝ'!H18</f>
        <v>0</v>
      </c>
      <c r="I4" s="196">
        <f>'ΥΠΟΛΟΓΙΣΜΟΣ ΔΕΙΚΤΩΝ'!I18</f>
        <v>0</v>
      </c>
      <c r="J4" s="196">
        <f>'ΥΠΟΛΟΓΙΣΜΟΣ ΔΕΙΚΤΩΝ'!J18</f>
        <v>0</v>
      </c>
      <c r="K4" s="196">
        <f>'ΥΠΟΛΟΓΙΣΜΟΣ ΔΕΙΚΤΩΝ'!K18</f>
        <v>0</v>
      </c>
    </row>
    <row r="5" spans="1:11" ht="27" customHeight="1">
      <c r="A5" s="185" t="s">
        <v>261</v>
      </c>
      <c r="B5" s="196">
        <f>'ΞΕΝΑ ΚΕΦΑΛΑΙΑ'!B6</f>
        <v>0</v>
      </c>
      <c r="C5" s="196">
        <f>'ΞΕΝΑ ΚΕΦΑΛΑΙΑ'!C6</f>
        <v>0</v>
      </c>
      <c r="D5" s="196">
        <f>'ΞΕΝΑ ΚΕΦΑΛΑΙΑ'!D6</f>
        <v>0</v>
      </c>
      <c r="E5" s="196">
        <f>'ΞΕΝΑ ΚΕΦΑΛΑΙΑ'!E6</f>
        <v>0</v>
      </c>
      <c r="F5" s="196">
        <f>'ΞΕΝΑ ΚΕΦΑΛΑΙΑ'!F6</f>
        <v>0</v>
      </c>
      <c r="G5" s="196">
        <f>'ΞΕΝΑ ΚΕΦΑΛΑΙΑ'!G6</f>
        <v>0</v>
      </c>
      <c r="H5" s="196">
        <f>'ΞΕΝΑ ΚΕΦΑΛΑΙΑ'!H6</f>
        <v>0</v>
      </c>
      <c r="I5" s="196">
        <f>'ΞΕΝΑ ΚΕΦΑΛΑΙΑ'!I6</f>
        <v>0</v>
      </c>
      <c r="J5" s="196">
        <f>'ΞΕΝΑ ΚΕΦΑΛΑΙΑ'!J6</f>
        <v>0</v>
      </c>
      <c r="K5" s="196">
        <f>'ΞΕΝΑ ΚΕΦΑΛΑΙΑ'!K6</f>
        <v>0</v>
      </c>
    </row>
    <row r="6" spans="1:11" ht="27" customHeight="1">
      <c r="A6" s="54" t="s">
        <v>245</v>
      </c>
      <c r="B6" s="196">
        <f>'ΤΟΚΟΧΡΕΟΛΥΣΙΑ ΔΑΝΕΙΩΝ'!B10</f>
        <v>0</v>
      </c>
      <c r="C6" s="196">
        <f>'ΤΟΚΟΧΡΕΟΛΥΣΙΑ ΔΑΝΕΙΩΝ'!C10</f>
        <v>0</v>
      </c>
      <c r="D6" s="196">
        <f>'ΤΟΚΟΧΡΕΟΛΥΣΙΑ ΔΑΝΕΙΩΝ'!D10</f>
        <v>0</v>
      </c>
      <c r="E6" s="196">
        <f>'ΤΟΚΟΧΡΕΟΛΥΣΙΑ ΔΑΝΕΙΩΝ'!E10</f>
        <v>0</v>
      </c>
      <c r="F6" s="196">
        <f>'ΤΟΚΟΧΡΕΟΛΥΣΙΑ ΔΑΝΕΙΩΝ'!F10</f>
        <v>0</v>
      </c>
      <c r="G6" s="196">
        <f>'ΤΟΚΟΧΡΕΟΛΥΣΙΑ ΔΑΝΕΙΩΝ'!G10</f>
        <v>0</v>
      </c>
      <c r="H6" s="196">
        <f>'ΤΟΚΟΧΡΕΟΛΥΣΙΑ ΔΑΝΕΙΩΝ'!H10</f>
        <v>0</v>
      </c>
      <c r="I6" s="196">
        <f>'ΤΟΚΟΧΡΕΟΛΥΣΙΑ ΔΑΝΕΙΩΝ'!I10</f>
        <v>0</v>
      </c>
      <c r="J6" s="196">
        <f>'ΤΟΚΟΧΡΕΟΛΥΣΙΑ ΔΑΝΕΙΩΝ'!J10</f>
        <v>0</v>
      </c>
      <c r="K6" s="196">
        <f>'ΤΟΚΟΧΡΕΟΛΥΣΙΑ ΔΑΝΕΙΩΝ'!K10</f>
        <v>0</v>
      </c>
    </row>
    <row r="7" spans="1:11" ht="27" customHeight="1">
      <c r="A7" s="185" t="s">
        <v>5</v>
      </c>
      <c r="B7" s="196">
        <f>ΕΣΟΔΑ_ΚΟΣΤΟΣ_ΦΟΡΕΑ!B2</f>
        <v>0</v>
      </c>
      <c r="C7" s="196">
        <f>ΕΣΟΔΑ_ΚΟΣΤΟΣ_ΦΟΡΕΑ!C2</f>
        <v>0</v>
      </c>
      <c r="D7" s="196">
        <f>ΕΣΟΔΑ_ΚΟΣΤΟΣ_ΦΟΡΕΑ!D2</f>
        <v>0</v>
      </c>
      <c r="E7" s="196">
        <f>ΕΣΟΔΑ_ΚΟΣΤΟΣ_ΦΟΡΕΑ!E2</f>
        <v>0</v>
      </c>
      <c r="F7" s="196">
        <f>ΕΣΟΔΑ_ΚΟΣΤΟΣ_ΦΟΡΕΑ!F2</f>
        <v>0</v>
      </c>
      <c r="G7" s="196">
        <f>ΕΣΟΔΑ_ΚΟΣΤΟΣ_ΦΟΡΕΑ!G2</f>
        <v>0</v>
      </c>
      <c r="H7" s="196">
        <f>ΕΣΟΔΑ_ΚΟΣΤΟΣ_ΦΟΡΕΑ!H2</f>
        <v>0</v>
      </c>
      <c r="I7" s="196">
        <f>ΕΣΟΔΑ_ΚΟΣΤΟΣ_ΦΟΡΕΑ!I2</f>
        <v>0</v>
      </c>
      <c r="J7" s="196">
        <f>ΕΣΟΔΑ_ΚΟΣΤΟΣ_ΦΟΡΕΑ!J2</f>
        <v>0</v>
      </c>
      <c r="K7" s="196">
        <f>ΕΣΟΔΑ_ΚΟΣΤΟΣ_ΦΟΡΕΑ!K2</f>
        <v>0</v>
      </c>
    </row>
    <row r="8" spans="1:11" ht="45" customHeight="1">
      <c r="A8" s="185" t="s">
        <v>7</v>
      </c>
      <c r="B8" s="196">
        <f>'ΥΠΟΛΟΓΙΣΜΟΣ ΔΕΙΚΤΩΝ'!B39</f>
        <v>0</v>
      </c>
      <c r="C8" s="196">
        <f>'ΥΠΟΛΟΓΙΣΜΟΣ ΔΕΙΚΤΩΝ'!C39</f>
        <v>0</v>
      </c>
      <c r="D8" s="196">
        <f>'ΥΠΟΛΟΓΙΣΜΟΣ ΔΕΙΚΤΩΝ'!D39</f>
        <v>0</v>
      </c>
      <c r="E8" s="196">
        <f>'ΥΠΟΛΟΓΙΣΜΟΣ ΔΕΙΚΤΩΝ'!E39</f>
        <v>0</v>
      </c>
      <c r="F8" s="196">
        <f>'ΥΠΟΛΟΓΙΣΜΟΣ ΔΕΙΚΤΩΝ'!F39</f>
        <v>0</v>
      </c>
      <c r="G8" s="196">
        <f>'ΥΠΟΛΟΓΙΣΜΟΣ ΔΕΙΚΤΩΝ'!G39</f>
        <v>0</v>
      </c>
      <c r="H8" s="196">
        <f>'ΥΠΟΛΟΓΙΣΜΟΣ ΔΕΙΚΤΩΝ'!H39</f>
        <v>0</v>
      </c>
      <c r="I8" s="196">
        <f>'ΥΠΟΛΟΓΙΣΜΟΣ ΔΕΙΚΤΩΝ'!I39</f>
        <v>0</v>
      </c>
      <c r="J8" s="196">
        <f>'ΥΠΟΛΟΓΙΣΜΟΣ ΔΕΙΚΤΩΝ'!J39</f>
        <v>0</v>
      </c>
      <c r="K8" s="196">
        <f>'ΥΠΟΛΟΓΙΣΜΟΣ ΔΕΙΚΤΩΝ'!K39</f>
        <v>0</v>
      </c>
    </row>
    <row r="9" spans="1:11" ht="27" customHeight="1">
      <c r="A9" s="185" t="s">
        <v>259</v>
      </c>
      <c r="B9" s="196">
        <f>IRR!C20</f>
        <v>0</v>
      </c>
      <c r="C9" s="196">
        <f>IRR!D20</f>
        <v>0</v>
      </c>
      <c r="D9" s="196">
        <f>IRR!E20</f>
        <v>0</v>
      </c>
      <c r="E9" s="196">
        <f>IRR!F20</f>
        <v>0</v>
      </c>
      <c r="F9" s="196">
        <f>IRR!G20</f>
        <v>0</v>
      </c>
      <c r="G9" s="196">
        <f>IRR!H20</f>
        <v>0</v>
      </c>
      <c r="H9" s="196">
        <f>IRR!I20</f>
        <v>0</v>
      </c>
      <c r="I9" s="196">
        <f>IRR!J20</f>
        <v>0</v>
      </c>
      <c r="J9" s="196">
        <f>IRR!K20</f>
        <v>0</v>
      </c>
      <c r="K9" s="196">
        <f>IRR!L20</f>
        <v>0</v>
      </c>
    </row>
    <row r="10" spans="1:11" ht="27" customHeight="1">
      <c r="A10" s="185" t="s">
        <v>260</v>
      </c>
      <c r="B10" s="196">
        <f>IRR!C10</f>
        <v>0</v>
      </c>
      <c r="C10" s="196">
        <f>IRR!D10</f>
        <v>0</v>
      </c>
      <c r="D10" s="196">
        <f>IRR!E10</f>
        <v>0</v>
      </c>
      <c r="E10" s="196">
        <f>IRR!F10</f>
        <v>0</v>
      </c>
      <c r="F10" s="196">
        <f>IRR!G10</f>
        <v>0</v>
      </c>
      <c r="G10" s="196">
        <f>IRR!H10</f>
        <v>0</v>
      </c>
      <c r="H10" s="196">
        <f>IRR!I10</f>
        <v>0</v>
      </c>
      <c r="I10" s="196">
        <f>IRR!J10</f>
        <v>0</v>
      </c>
      <c r="J10" s="196">
        <f>IRR!K10</f>
        <v>0</v>
      </c>
      <c r="K10" s="196">
        <f>IRR!L10</f>
        <v>0</v>
      </c>
    </row>
    <row r="11" ht="10.5" customHeight="1">
      <c r="A11" s="90"/>
    </row>
    <row r="12" spans="1:2" ht="27.75" customHeight="1">
      <c r="A12" s="90"/>
      <c r="B12" s="199" t="s">
        <v>263</v>
      </c>
    </row>
    <row r="13" spans="1:2" ht="27.75" customHeight="1">
      <c r="A13" s="106" t="s">
        <v>132</v>
      </c>
      <c r="B13" s="290" t="e">
        <f>'ΥΠΟΛΟΓΙΣΜΟΣ ΔΕΙΚΤΩΝ'!B13</f>
        <v>#DIV/0!</v>
      </c>
    </row>
    <row r="14" spans="1:2" ht="27.75" customHeight="1">
      <c r="A14" s="106" t="s">
        <v>134</v>
      </c>
      <c r="B14" s="290" t="e">
        <f>'ΥΠΟΛΟΓΙΣΜΟΣ ΔΕΙΚΤΩΝ'!B21</f>
        <v>#DIV/0!</v>
      </c>
    </row>
    <row r="15" spans="1:11" s="102" customFormat="1" ht="27.75" customHeight="1">
      <c r="A15" s="106" t="s">
        <v>139</v>
      </c>
      <c r="B15" s="290" t="e">
        <f>'ΥΠΟΛΟΓΙΣΜΟΣ ΔΕΙΚΤΩΝ'!B31</f>
        <v>#DIV/0!</v>
      </c>
      <c r="C15" s="90"/>
      <c r="D15" s="90"/>
      <c r="E15" s="90"/>
      <c r="F15" s="90"/>
      <c r="G15" s="90"/>
      <c r="H15" s="90"/>
      <c r="I15" s="90"/>
      <c r="J15" s="90"/>
      <c r="K15" s="90"/>
    </row>
    <row r="16" spans="1:11" s="102" customFormat="1" ht="27.75" customHeight="1">
      <c r="A16" s="106" t="s">
        <v>144</v>
      </c>
      <c r="B16" s="290" t="e">
        <f>'ΥΠΟΛΟΓΙΣΜΟΣ ΔΕΙΚΤΩΝ'!B41</f>
        <v>#DIV/0!</v>
      </c>
      <c r="C16" s="90"/>
      <c r="D16" s="90"/>
      <c r="E16" s="90"/>
      <c r="F16" s="90"/>
      <c r="G16" s="90"/>
      <c r="H16" s="90"/>
      <c r="I16" s="90"/>
      <c r="J16" s="90"/>
      <c r="K16" s="90"/>
    </row>
    <row r="17" spans="1:11" s="102" customFormat="1" ht="27.75" customHeight="1">
      <c r="A17" s="106" t="s">
        <v>147</v>
      </c>
      <c r="B17" s="290" t="e">
        <f>'ΥΠΟΛΟΓΙΣΜΟΣ ΔΕΙΚΤΩΝ'!B47</f>
        <v>#DIV/0!</v>
      </c>
      <c r="C17" s="90"/>
      <c r="D17" s="90"/>
      <c r="E17" s="90"/>
      <c r="F17" s="90"/>
      <c r="G17" s="90"/>
      <c r="H17" s="90"/>
      <c r="I17" s="90"/>
      <c r="J17" s="90"/>
      <c r="K17" s="90"/>
    </row>
    <row r="18" spans="1:11" s="102" customFormat="1" ht="27.75" customHeight="1">
      <c r="A18" s="90"/>
      <c r="B18" s="199" t="s">
        <v>284</v>
      </c>
      <c r="C18" s="90"/>
      <c r="D18" s="90"/>
      <c r="E18" s="90"/>
      <c r="F18" s="90"/>
      <c r="G18" s="90"/>
      <c r="H18" s="90"/>
      <c r="I18" s="90"/>
      <c r="J18" s="90"/>
      <c r="K18" s="90"/>
    </row>
    <row r="19" spans="1:2" ht="27.75" customHeight="1">
      <c r="A19" s="106" t="s">
        <v>149</v>
      </c>
      <c r="B19" s="290" t="e">
        <f>'ΥΠΟΛΟΓΙΣΜΟΣ ΔΕΙΚΤΩΝ'!D57</f>
        <v>#DIV/0!</v>
      </c>
    </row>
    <row r="20" ht="51.75" customHeight="1">
      <c r="A20" s="90"/>
    </row>
    <row r="21" ht="26.25" customHeight="1">
      <c r="A21" s="90"/>
    </row>
    <row r="22" ht="26.25" customHeight="1">
      <c r="A22" s="90"/>
    </row>
    <row r="23" ht="26.25" customHeight="1">
      <c r="A23" s="90"/>
    </row>
    <row r="24" ht="26.25" customHeight="1">
      <c r="A24" s="90"/>
    </row>
    <row r="25" ht="24" customHeight="1">
      <c r="A25" s="90"/>
    </row>
    <row r="26" ht="24" customHeight="1">
      <c r="A26" s="90"/>
    </row>
    <row r="27" ht="24" customHeight="1">
      <c r="A27" s="90"/>
    </row>
  </sheetData>
  <sheetProtection/>
  <printOptions/>
  <pageMargins left="0.75" right="0.75" top="1" bottom="1" header="0.5" footer="0.5"/>
  <pageSetup horizontalDpi="600" verticalDpi="600" orientation="portrait" paperSize="9" r:id="rId1"/>
  <ignoredErrors>
    <ignoredError sqref="B19 B13:B16 B17" evalError="1"/>
  </ignoredErrors>
</worksheet>
</file>

<file path=xl/worksheets/sheet17.xml><?xml version="1.0" encoding="utf-8"?>
<worksheet xmlns="http://schemas.openxmlformats.org/spreadsheetml/2006/main" xmlns:r="http://schemas.openxmlformats.org/officeDocument/2006/relationships">
  <dimension ref="A1:O57"/>
  <sheetViews>
    <sheetView zoomScale="70" zoomScaleNormal="70" zoomScalePageLayoutView="0" workbookViewId="0" topLeftCell="A25">
      <selection activeCell="B34" sqref="B34"/>
    </sheetView>
  </sheetViews>
  <sheetFormatPr defaultColWidth="9.00390625" defaultRowHeight="12.75"/>
  <cols>
    <col min="1" max="1" width="46.875" style="101" customWidth="1"/>
    <col min="2" max="11" width="12.25390625" style="90" customWidth="1"/>
    <col min="12" max="16384" width="9.125" style="90" customWidth="1"/>
  </cols>
  <sheetData>
    <row r="1" spans="1:11" ht="30.75" customHeight="1">
      <c r="A1" s="327" t="s">
        <v>132</v>
      </c>
      <c r="B1" s="328" t="s">
        <v>55</v>
      </c>
      <c r="C1" s="328" t="s">
        <v>56</v>
      </c>
      <c r="D1" s="328" t="s">
        <v>57</v>
      </c>
      <c r="E1" s="328" t="s">
        <v>58</v>
      </c>
      <c r="F1" s="328" t="s">
        <v>59</v>
      </c>
      <c r="G1" s="328" t="s">
        <v>60</v>
      </c>
      <c r="H1" s="328" t="s">
        <v>61</v>
      </c>
      <c r="I1" s="328" t="s">
        <v>62</v>
      </c>
      <c r="J1" s="328" t="s">
        <v>63</v>
      </c>
      <c r="K1" s="261" t="s">
        <v>64</v>
      </c>
    </row>
    <row r="2" spans="1:11" ht="27" customHeight="1">
      <c r="A2" s="184" t="s">
        <v>239</v>
      </c>
      <c r="B2" s="196">
        <f>'ΥΦΙΣΤΑΜΕΝΕΣ ΔΑΝΕΙΑΚΕΣ ΥΠΟΧΡ'!I14</f>
        <v>0</v>
      </c>
      <c r="C2" s="196">
        <f>'ΥΦΙΣΤΑΜΕΝΕΣ ΔΑΝΕΙΑΚΕΣ ΥΠΟΧΡ'!J14</f>
        <v>0</v>
      </c>
      <c r="D2" s="196">
        <f>'ΥΦΙΣΤΑΜΕΝΕΣ ΔΑΝΕΙΑΚΕΣ ΥΠΟΧΡ'!K14</f>
        <v>0</v>
      </c>
      <c r="E2" s="196">
        <f>'ΥΦΙΣΤΑΜΕΝΕΣ ΔΑΝΕΙΑΚΕΣ ΥΠΟΧΡ'!L14</f>
        <v>0</v>
      </c>
      <c r="F2" s="196">
        <f>'ΥΦΙΣΤΑΜΕΝΕΣ ΔΑΝΕΙΑΚΕΣ ΥΠΟΧΡ'!M14</f>
        <v>0</v>
      </c>
      <c r="G2" s="196">
        <f>'ΥΦΙΣΤΑΜΕΝΕΣ ΔΑΝΕΙΑΚΕΣ ΥΠΟΧΡ'!N14</f>
        <v>0</v>
      </c>
      <c r="H2" s="196">
        <f>'ΥΦΙΣΤΑΜΕΝΕΣ ΔΑΝΕΙΑΚΕΣ ΥΠΟΧΡ'!O14</f>
        <v>0</v>
      </c>
      <c r="I2" s="196">
        <f>'ΥΦΙΣΤΑΜΕΝΕΣ ΔΑΝΕΙΑΚΕΣ ΥΠΟΧΡ'!P14</f>
        <v>0</v>
      </c>
      <c r="J2" s="196">
        <f>'ΥΦΙΣΤΑΜΕΝΕΣ ΔΑΝΕΙΑΚΕΣ ΥΠΟΧΡ'!Q14</f>
        <v>0</v>
      </c>
      <c r="K2" s="196">
        <f>'ΥΦΙΣΤΑΜΕΝΕΣ ΔΑΝΕΙΑΚΕΣ ΥΠΟΧΡ'!R14</f>
        <v>0</v>
      </c>
    </row>
    <row r="3" spans="1:11" ht="27" customHeight="1">
      <c r="A3" s="184" t="s">
        <v>238</v>
      </c>
      <c r="B3" s="196">
        <f>'ΜΑΚΡΟΠΡΟΘΕΣΜΟ ΔΑΝΕΙΟ '!B72</f>
        <v>0</v>
      </c>
      <c r="C3" s="196">
        <f>'ΜΑΚΡΟΠΡΟΘΕΣΜΟ ΔΑΝΕΙΟ '!C72</f>
        <v>0</v>
      </c>
      <c r="D3" s="196">
        <f>'ΜΑΚΡΟΠΡΟΘΕΣΜΟ ΔΑΝΕΙΟ '!D72</f>
        <v>0</v>
      </c>
      <c r="E3" s="196">
        <f>'ΜΑΚΡΟΠΡΟΘΕΣΜΟ ΔΑΝΕΙΟ '!E72</f>
        <v>0</v>
      </c>
      <c r="F3" s="196">
        <f>'ΜΑΚΡΟΠΡΟΘΕΣΜΟ ΔΑΝΕΙΟ '!F72</f>
        <v>0</v>
      </c>
      <c r="G3" s="196">
        <f>'ΜΑΚΡΟΠΡΟΘΕΣΜΟ ΔΑΝΕΙΟ '!G72</f>
        <v>0</v>
      </c>
      <c r="H3" s="196">
        <f>'ΜΑΚΡΟΠΡΟΘΕΣΜΟ ΔΑΝΕΙΟ '!H72</f>
        <v>0</v>
      </c>
      <c r="I3" s="196">
        <f>'ΜΑΚΡΟΠΡΟΘΕΣΜΟ ΔΑΝΕΙΟ '!I72</f>
        <v>0</v>
      </c>
      <c r="J3" s="196">
        <f>'ΜΑΚΡΟΠΡΟΘΕΣΜΟ ΔΑΝΕΙΟ '!J72</f>
        <v>0</v>
      </c>
      <c r="K3" s="196">
        <f>'ΜΑΚΡΟΠΡΟΘΕΣΜΟ ΔΑΝΕΙΟ '!K72</f>
        <v>0</v>
      </c>
    </row>
    <row r="4" spans="1:11" ht="27" customHeight="1">
      <c r="A4" s="184" t="s">
        <v>240</v>
      </c>
      <c r="B4" s="196">
        <f>'ΥΦΙΣΤΑΜΕΝΕΣ ΔΑΝΕΙΑΚΕΣ ΥΠΟΧΡ'!I13</f>
        <v>0</v>
      </c>
      <c r="C4" s="196">
        <f>'ΥΦΙΣΤΑΜΕΝΕΣ ΔΑΝΕΙΑΚΕΣ ΥΠΟΧΡ'!J13</f>
        <v>0</v>
      </c>
      <c r="D4" s="196">
        <f>'ΥΦΙΣΤΑΜΕΝΕΣ ΔΑΝΕΙΑΚΕΣ ΥΠΟΧΡ'!K13</f>
        <v>0</v>
      </c>
      <c r="E4" s="196">
        <f>'ΥΦΙΣΤΑΜΕΝΕΣ ΔΑΝΕΙΑΚΕΣ ΥΠΟΧΡ'!L13</f>
        <v>0</v>
      </c>
      <c r="F4" s="196">
        <f>'ΥΦΙΣΤΑΜΕΝΕΣ ΔΑΝΕΙΑΚΕΣ ΥΠΟΧΡ'!M13</f>
        <v>0</v>
      </c>
      <c r="G4" s="196">
        <f>'ΥΦΙΣΤΑΜΕΝΕΣ ΔΑΝΕΙΑΚΕΣ ΥΠΟΧΡ'!N13</f>
        <v>0</v>
      </c>
      <c r="H4" s="196">
        <f>'ΥΦΙΣΤΑΜΕΝΕΣ ΔΑΝΕΙΑΚΕΣ ΥΠΟΧΡ'!O13</f>
        <v>0</v>
      </c>
      <c r="I4" s="196">
        <f>'ΥΦΙΣΤΑΜΕΝΕΣ ΔΑΝΕΙΑΚΕΣ ΥΠΟΧΡ'!P13</f>
        <v>0</v>
      </c>
      <c r="J4" s="196">
        <f>'ΥΦΙΣΤΑΜΕΝΕΣ ΔΑΝΕΙΑΚΕΣ ΥΠΟΧΡ'!Q13</f>
        <v>0</v>
      </c>
      <c r="K4" s="196">
        <f>'ΥΦΙΣΤΑΜΕΝΕΣ ΔΑΝΕΙΑΚΕΣ ΥΠΟΧΡ'!R13</f>
        <v>0</v>
      </c>
    </row>
    <row r="5" spans="1:11" ht="27" customHeight="1">
      <c r="A5" s="184" t="s">
        <v>133</v>
      </c>
      <c r="B5" s="196">
        <f>'ΜΑΚΡΟΠΡΟΘΕΣΜΟ ΔΑΝΕΙΟ '!B71</f>
        <v>0</v>
      </c>
      <c r="C5" s="196">
        <f>'ΜΑΚΡΟΠΡΟΘΕΣΜΟ ΔΑΝΕΙΟ '!C71</f>
        <v>0</v>
      </c>
      <c r="D5" s="196">
        <f>'ΜΑΚΡΟΠΡΟΘΕΣΜΟ ΔΑΝΕΙΟ '!D71</f>
        <v>0</v>
      </c>
      <c r="E5" s="196">
        <f>'ΜΑΚΡΟΠΡΟΘΕΣΜΟ ΔΑΝΕΙΟ '!E71</f>
        <v>0</v>
      </c>
      <c r="F5" s="196">
        <f>'ΜΑΚΡΟΠΡΟΘΕΣΜΟ ΔΑΝΕΙΟ '!F71</f>
        <v>0</v>
      </c>
      <c r="G5" s="196">
        <f>'ΜΑΚΡΟΠΡΟΘΕΣΜΟ ΔΑΝΕΙΟ '!G71</f>
        <v>0</v>
      </c>
      <c r="H5" s="196">
        <f>'ΜΑΚΡΟΠΡΟΘΕΣΜΟ ΔΑΝΕΙΟ '!H71</f>
        <v>0</v>
      </c>
      <c r="I5" s="196">
        <f>'ΜΑΚΡΟΠΡΟΘΕΣΜΟ ΔΑΝΕΙΟ '!I71</f>
        <v>0</v>
      </c>
      <c r="J5" s="196">
        <f>'ΜΑΚΡΟΠΡΟΘΕΣΜΟ ΔΑΝΕΙΟ '!J71</f>
        <v>0</v>
      </c>
      <c r="K5" s="196">
        <f>'ΜΑΚΡΟΠΡΟΘΕΣΜΟ ΔΑΝΕΙΟ '!K71</f>
        <v>0</v>
      </c>
    </row>
    <row r="6" spans="1:11" ht="27" customHeight="1">
      <c r="A6" s="184" t="s">
        <v>241</v>
      </c>
      <c r="B6" s="196">
        <f>'ΚΕΦΑΛΑΙΟ ΚΙΝΗΣΗΣ'!C29</f>
        <v>0</v>
      </c>
      <c r="C6" s="196">
        <f>'ΚΕΦΑΛΑΙΟ ΚΙΝΗΣΗΣ'!D29</f>
        <v>0</v>
      </c>
      <c r="D6" s="196">
        <f>'ΚΕΦΑΛΑΙΟ ΚΙΝΗΣΗΣ'!E29</f>
        <v>0</v>
      </c>
      <c r="E6" s="196">
        <f>'ΚΕΦΑΛΑΙΟ ΚΙΝΗΣΗΣ'!F29</f>
        <v>0</v>
      </c>
      <c r="F6" s="196">
        <f>'ΚΕΦΑΛΑΙΟ ΚΙΝΗΣΗΣ'!G29</f>
        <v>0</v>
      </c>
      <c r="G6" s="196">
        <f>'ΚΕΦΑΛΑΙΟ ΚΙΝΗΣΗΣ'!H29</f>
        <v>0</v>
      </c>
      <c r="H6" s="196">
        <f>'ΚΕΦΑΛΑΙΟ ΚΙΝΗΣΗΣ'!I29</f>
        <v>0</v>
      </c>
      <c r="I6" s="196">
        <f>'ΚΕΦΑΛΑΙΟ ΚΙΝΗΣΗΣ'!J29</f>
        <v>0</v>
      </c>
      <c r="J6" s="196">
        <f>'ΚΕΦΑΛΑΙΟ ΚΙΝΗΣΗΣ'!K29</f>
        <v>0</v>
      </c>
      <c r="K6" s="196">
        <f>'ΚΕΦΑΛΑΙΟ ΚΙΝΗΣΗΣ'!L29</f>
        <v>0</v>
      </c>
    </row>
    <row r="7" spans="1:11" ht="27" customHeight="1">
      <c r="A7" s="184" t="s">
        <v>242</v>
      </c>
      <c r="B7" s="237">
        <f>'ΤΟΚΟΧΡΕΟΛΥΣΙΑ ΔΑΝΕΙΩΝ'!B7</f>
        <v>0</v>
      </c>
      <c r="C7" s="237">
        <f>'ΤΟΚΟΧΡΕΟΛΥΣΙΑ ΔΑΝΕΙΩΝ'!C7</f>
        <v>0</v>
      </c>
      <c r="D7" s="237">
        <f>'ΤΟΚΟΧΡΕΟΛΥΣΙΑ ΔΑΝΕΙΩΝ'!D7</f>
        <v>0</v>
      </c>
      <c r="E7" s="237">
        <f>'ΤΟΚΟΧΡΕΟΛΥΣΙΑ ΔΑΝΕΙΩΝ'!E7</f>
        <v>0</v>
      </c>
      <c r="F7" s="237">
        <f>'ΤΟΚΟΧΡΕΟΛΥΣΙΑ ΔΑΝΕΙΩΝ'!F7</f>
        <v>0</v>
      </c>
      <c r="G7" s="237">
        <f>'ΤΟΚΟΧΡΕΟΛΥΣΙΑ ΔΑΝΕΙΩΝ'!G7</f>
        <v>0</v>
      </c>
      <c r="H7" s="237">
        <f>'ΤΟΚΟΧΡΕΟΛΥΣΙΑ ΔΑΝΕΙΩΝ'!H7</f>
        <v>0</v>
      </c>
      <c r="I7" s="237">
        <f>'ΤΟΚΟΧΡΕΟΛΥΣΙΑ ΔΑΝΕΙΩΝ'!I7</f>
        <v>0</v>
      </c>
      <c r="J7" s="237">
        <f>'ΤΟΚΟΧΡΕΟΛΥΣΙΑ ΔΑΝΕΙΩΝ'!J7</f>
        <v>0</v>
      </c>
      <c r="K7" s="237">
        <f>'ΤΟΚΟΧΡΕΟΛΥΣΙΑ ΔΑΝΕΙΩΝ'!K7</f>
        <v>0</v>
      </c>
    </row>
    <row r="8" spans="1:11" ht="27" customHeight="1">
      <c r="A8" s="184" t="s">
        <v>244</v>
      </c>
      <c r="B8" s="196">
        <f>SUM('ΥΦΙΣΤΑΜΕΝΕΣ ΔΑΝΕΙΑΚΕΣ ΥΠΟΧΡ'!I47:I49)</f>
        <v>0</v>
      </c>
      <c r="C8" s="196">
        <f>SUM('ΥΦΙΣΤΑΜΕΝΕΣ ΔΑΝΕΙΑΚΕΣ ΥΠΟΧΡ'!J47:J49)</f>
        <v>0</v>
      </c>
      <c r="D8" s="196">
        <f>SUM('ΥΦΙΣΤΑΜΕΝΕΣ ΔΑΝΕΙΑΚΕΣ ΥΠΟΧΡ'!K47:K49)</f>
        <v>0</v>
      </c>
      <c r="E8" s="196">
        <f>SUM('ΥΦΙΣΤΑΜΕΝΕΣ ΔΑΝΕΙΑΚΕΣ ΥΠΟΧΡ'!L47:L49)</f>
        <v>0</v>
      </c>
      <c r="F8" s="196">
        <f>SUM('ΥΦΙΣΤΑΜΕΝΕΣ ΔΑΝΕΙΑΚΕΣ ΥΠΟΧΡ'!M47:M49)</f>
        <v>0</v>
      </c>
      <c r="G8" s="196">
        <f>SUM('ΥΦΙΣΤΑΜΕΝΕΣ ΔΑΝΕΙΑΚΕΣ ΥΠΟΧΡ'!N47:N49)</f>
        <v>0</v>
      </c>
      <c r="H8" s="196">
        <f>SUM('ΥΦΙΣΤΑΜΕΝΕΣ ΔΑΝΕΙΑΚΕΣ ΥΠΟΧΡ'!O47:O49)</f>
        <v>0</v>
      </c>
      <c r="I8" s="196">
        <f>SUM('ΥΦΙΣΤΑΜΕΝΕΣ ΔΑΝΕΙΑΚΕΣ ΥΠΟΧΡ'!P47:P49)</f>
        <v>0</v>
      </c>
      <c r="J8" s="196">
        <f>SUM('ΥΦΙΣΤΑΜΕΝΕΣ ΔΑΝΕΙΑΚΕΣ ΥΠΟΧΡ'!Q47:Q49)</f>
        <v>0</v>
      </c>
      <c r="K8" s="196">
        <f>SUM('ΥΦΙΣΤΑΜΕΝΕΣ ΔΑΝΕΙΑΚΕΣ ΥΠΟΧΡ'!R47:R49)</f>
        <v>0</v>
      </c>
    </row>
    <row r="9" spans="1:11" ht="27" customHeight="1">
      <c r="A9" s="184" t="s">
        <v>243</v>
      </c>
      <c r="B9" s="196">
        <f>'LEASING ΕΠΕΝΔΥΤΙΚΟΥ ΣΧΕΔΙΟΥ'!D9</f>
        <v>0</v>
      </c>
      <c r="C9" s="196">
        <f>'LEASING ΕΠΕΝΔΥΤΙΚΟΥ ΣΧΕΔΙΟΥ'!E9</f>
        <v>0</v>
      </c>
      <c r="D9" s="196">
        <f>'LEASING ΕΠΕΝΔΥΤΙΚΟΥ ΣΧΕΔΙΟΥ'!F9</f>
        <v>0</v>
      </c>
      <c r="E9" s="196">
        <f>'LEASING ΕΠΕΝΔΥΤΙΚΟΥ ΣΧΕΔΙΟΥ'!G9</f>
        <v>0</v>
      </c>
      <c r="F9" s="196">
        <f>'LEASING ΕΠΕΝΔΥΤΙΚΟΥ ΣΧΕΔΙΟΥ'!H9</f>
        <v>0</v>
      </c>
      <c r="G9" s="196">
        <f>'LEASING ΕΠΕΝΔΥΤΙΚΟΥ ΣΧΕΔΙΟΥ'!I9</f>
        <v>0</v>
      </c>
      <c r="H9" s="196">
        <f>'LEASING ΕΠΕΝΔΥΤΙΚΟΥ ΣΧΕΔΙΟΥ'!J9</f>
        <v>0</v>
      </c>
      <c r="I9" s="196">
        <f>'LEASING ΕΠΕΝΔΥΤΙΚΟΥ ΣΧΕΔΙΟΥ'!K9</f>
        <v>0</v>
      </c>
      <c r="J9" s="196">
        <f>'LEASING ΕΠΕΝΔΥΤΙΚΟΥ ΣΧΕΔΙΟΥ'!L9</f>
        <v>0</v>
      </c>
      <c r="K9" s="196">
        <f>'LEASING ΕΠΕΝΔΥΤΙΚΟΥ ΣΧΕΔΙΟΥ'!M9</f>
        <v>0</v>
      </c>
    </row>
    <row r="10" spans="1:11" ht="27" customHeight="1">
      <c r="A10" s="73" t="s">
        <v>245</v>
      </c>
      <c r="B10" s="214">
        <f>SUM(B2:B9)</f>
        <v>0</v>
      </c>
      <c r="C10" s="214">
        <f aca="true" t="shared" si="0" ref="C10:K10">SUM(C2:C9)</f>
        <v>0</v>
      </c>
      <c r="D10" s="214">
        <f t="shared" si="0"/>
        <v>0</v>
      </c>
      <c r="E10" s="214">
        <f t="shared" si="0"/>
        <v>0</v>
      </c>
      <c r="F10" s="214">
        <f t="shared" si="0"/>
        <v>0</v>
      </c>
      <c r="G10" s="214">
        <f t="shared" si="0"/>
        <v>0</v>
      </c>
      <c r="H10" s="214">
        <f t="shared" si="0"/>
        <v>0</v>
      </c>
      <c r="I10" s="214">
        <f t="shared" si="0"/>
        <v>0</v>
      </c>
      <c r="J10" s="214">
        <f t="shared" si="0"/>
        <v>0</v>
      </c>
      <c r="K10" s="214">
        <f t="shared" si="0"/>
        <v>0</v>
      </c>
    </row>
    <row r="11" spans="1:11" ht="27" customHeight="1">
      <c r="A11" s="190" t="s">
        <v>257</v>
      </c>
      <c r="B11" s="214">
        <f>'ΛΜΟΣ ΕΚΜΕΤ ΦΟΡΕΑ '!B11</f>
        <v>0</v>
      </c>
      <c r="C11" s="214">
        <f>'ΛΜΟΣ ΕΚΜΕΤ ΦΟΡΕΑ '!C11-'ΛΜΟΣ ΕΚΜΕΤ ΦΟΡΕΑ '!C15-'ΛΜΟΣ ΕΚΜΕΤ ΦΟΡΕΑ '!C16</f>
        <v>0</v>
      </c>
      <c r="D11" s="214">
        <f>'ΛΜΟΣ ΕΚΜΕΤ ΦΟΡΕΑ '!D11-'ΛΜΟΣ ΕΚΜΕΤ ΦΟΡΕΑ '!D15-'ΛΜΟΣ ΕΚΜΕΤ ΦΟΡΕΑ '!D16</f>
        <v>0</v>
      </c>
      <c r="E11" s="214">
        <f>'ΛΜΟΣ ΕΚΜΕΤ ΦΟΡΕΑ '!E11-'ΛΜΟΣ ΕΚΜΕΤ ΦΟΡΕΑ '!E15-'ΛΜΟΣ ΕΚΜΕΤ ΦΟΡΕΑ '!E16</f>
        <v>0</v>
      </c>
      <c r="F11" s="214">
        <f>'ΛΜΟΣ ΕΚΜΕΤ ΦΟΡΕΑ '!F11-'ΛΜΟΣ ΕΚΜΕΤ ΦΟΡΕΑ '!F15-'ΛΜΟΣ ΕΚΜΕΤ ΦΟΡΕΑ '!F16</f>
        <v>0</v>
      </c>
      <c r="G11" s="214">
        <f>'ΛΜΟΣ ΕΚΜΕΤ ΦΟΡΕΑ '!G11-'ΛΜΟΣ ΕΚΜΕΤ ΦΟΡΕΑ '!G15-'ΛΜΟΣ ΕΚΜΕΤ ΦΟΡΕΑ '!G16</f>
        <v>0</v>
      </c>
      <c r="H11" s="214">
        <f>'ΛΜΟΣ ΕΚΜΕΤ ΦΟΡΕΑ '!H11-'ΛΜΟΣ ΕΚΜΕΤ ΦΟΡΕΑ '!H15-'ΛΜΟΣ ΕΚΜΕΤ ΦΟΡΕΑ '!H16</f>
        <v>0</v>
      </c>
      <c r="I11" s="214">
        <f>'ΛΜΟΣ ΕΚΜΕΤ ΦΟΡΕΑ '!I11-'ΛΜΟΣ ΕΚΜΕΤ ΦΟΡΕΑ '!I15-'ΛΜΟΣ ΕΚΜΕΤ ΦΟΡΕΑ '!I16</f>
        <v>0</v>
      </c>
      <c r="J11" s="214">
        <f>'ΛΜΟΣ ΕΚΜΕΤ ΦΟΡΕΑ '!J11-'ΛΜΟΣ ΕΚΜΕΤ ΦΟΡΕΑ '!J15-'ΛΜΟΣ ΕΚΜΕΤ ΦΟΡΕΑ '!J16</f>
        <v>0</v>
      </c>
      <c r="K11" s="214">
        <f>'ΛΜΟΣ ΕΚΜΕΤ ΦΟΡΕΑ '!K11-'ΛΜΟΣ ΕΚΜΕΤ ΦΟΡΕΑ '!K15-'ΛΜΟΣ ΕΚΜΕΤ ΦΟΡΕΑ '!K16</f>
        <v>0</v>
      </c>
    </row>
    <row r="12" spans="1:11" ht="27" customHeight="1">
      <c r="A12" s="106" t="s">
        <v>136</v>
      </c>
      <c r="B12" s="288" t="e">
        <f>B10/B11</f>
        <v>#DIV/0!</v>
      </c>
      <c r="C12" s="288" t="e">
        <f aca="true" t="shared" si="1" ref="C12:K12">C10/C11</f>
        <v>#DIV/0!</v>
      </c>
      <c r="D12" s="288" t="e">
        <f t="shared" si="1"/>
        <v>#DIV/0!</v>
      </c>
      <c r="E12" s="288" t="e">
        <f t="shared" si="1"/>
        <v>#DIV/0!</v>
      </c>
      <c r="F12" s="288" t="e">
        <f t="shared" si="1"/>
        <v>#DIV/0!</v>
      </c>
      <c r="G12" s="288" t="e">
        <f t="shared" si="1"/>
        <v>#DIV/0!</v>
      </c>
      <c r="H12" s="288" t="e">
        <f t="shared" si="1"/>
        <v>#DIV/0!</v>
      </c>
      <c r="I12" s="288" t="e">
        <f t="shared" si="1"/>
        <v>#DIV/0!</v>
      </c>
      <c r="J12" s="288" t="e">
        <f t="shared" si="1"/>
        <v>#DIV/0!</v>
      </c>
      <c r="K12" s="288" t="e">
        <f t="shared" si="1"/>
        <v>#DIV/0!</v>
      </c>
    </row>
    <row r="13" spans="1:11" ht="27" customHeight="1">
      <c r="A13" s="106" t="s">
        <v>131</v>
      </c>
      <c r="B13" s="100" t="e">
        <f>AVERAGE(B12:K12)</f>
        <v>#DIV/0!</v>
      </c>
      <c r="C13" s="111"/>
      <c r="D13" s="111"/>
      <c r="E13" s="111"/>
      <c r="F13" s="111"/>
      <c r="G13" s="111"/>
      <c r="H13" s="111"/>
      <c r="I13" s="111"/>
      <c r="J13" s="111"/>
      <c r="K13" s="111"/>
    </row>
    <row r="14" spans="1:11" ht="26.25" customHeight="1">
      <c r="A14" s="109"/>
      <c r="B14" s="110"/>
      <c r="C14" s="112"/>
      <c r="D14" s="112"/>
      <c r="E14" s="112"/>
      <c r="F14" s="112"/>
      <c r="G14" s="113"/>
      <c r="H14" s="113"/>
      <c r="I14" s="113"/>
      <c r="J14" s="113"/>
      <c r="K14" s="113"/>
    </row>
    <row r="15" spans="1:11" ht="29.25" customHeight="1">
      <c r="A15" s="327" t="s">
        <v>134</v>
      </c>
      <c r="B15" s="328" t="s">
        <v>55</v>
      </c>
      <c r="C15" s="328" t="s">
        <v>56</v>
      </c>
      <c r="D15" s="328" t="s">
        <v>57</v>
      </c>
      <c r="E15" s="328" t="s">
        <v>58</v>
      </c>
      <c r="F15" s="328" t="s">
        <v>59</v>
      </c>
      <c r="G15" s="328" t="s">
        <v>60</v>
      </c>
      <c r="H15" s="328" t="s">
        <v>61</v>
      </c>
      <c r="I15" s="328" t="s">
        <v>62</v>
      </c>
      <c r="J15" s="328" t="s">
        <v>63</v>
      </c>
      <c r="K15" s="261" t="s">
        <v>64</v>
      </c>
    </row>
    <row r="16" spans="1:15" s="102" customFormat="1" ht="29.25" customHeight="1">
      <c r="A16" s="185" t="s">
        <v>257</v>
      </c>
      <c r="B16" s="103">
        <f>'ΛΜΟΣ ΕΚΜΕΤ ΦΟΡΕΑ '!B11</f>
        <v>0</v>
      </c>
      <c r="C16" s="103">
        <f>'ΛΜΟΣ ΕΚΜΕΤ ΦΟΡΕΑ '!C11</f>
        <v>0</v>
      </c>
      <c r="D16" s="103">
        <f>'ΛΜΟΣ ΕΚΜΕΤ ΦΟΡΕΑ '!D11</f>
        <v>0</v>
      </c>
      <c r="E16" s="103">
        <f>'ΛΜΟΣ ΕΚΜΕΤ ΦΟΡΕΑ '!E11</f>
        <v>0</v>
      </c>
      <c r="F16" s="103">
        <f>'ΛΜΟΣ ΕΚΜΕΤ ΦΟΡΕΑ '!F11</f>
        <v>0</v>
      </c>
      <c r="G16" s="103">
        <f>'ΛΜΟΣ ΕΚΜΕΤ ΦΟΡΕΑ '!G11</f>
        <v>0</v>
      </c>
      <c r="H16" s="103">
        <f>'ΛΜΟΣ ΕΚΜΕΤ ΦΟΡΕΑ '!H11</f>
        <v>0</v>
      </c>
      <c r="I16" s="103">
        <f>'ΛΜΟΣ ΕΚΜΕΤ ΦΟΡΕΑ '!I11</f>
        <v>0</v>
      </c>
      <c r="J16" s="103">
        <f>'ΛΜΟΣ ΕΚΜΕΤ ΦΟΡΕΑ '!J11</f>
        <v>0</v>
      </c>
      <c r="K16" s="103">
        <f>'ΛΜΟΣ ΕΚΜΕΤ ΦΟΡΕΑ '!K11</f>
        <v>0</v>
      </c>
      <c r="L16" s="90"/>
      <c r="M16" s="90"/>
      <c r="N16" s="90"/>
      <c r="O16" s="90"/>
    </row>
    <row r="17" spans="1:15" s="102" customFormat="1" ht="29.25" customHeight="1">
      <c r="A17" s="185" t="s">
        <v>138</v>
      </c>
      <c r="B17" s="104">
        <f>ΑΠΟΣΒΕΣΕΙΣ!D40</f>
        <v>0</v>
      </c>
      <c r="C17" s="104">
        <f>ΑΠΟΣΒΕΣΕΙΣ!E40</f>
        <v>0</v>
      </c>
      <c r="D17" s="104">
        <f>ΑΠΟΣΒΕΣΕΙΣ!F40</f>
        <v>0</v>
      </c>
      <c r="E17" s="104">
        <f>ΑΠΟΣΒΕΣΕΙΣ!G40</f>
        <v>0</v>
      </c>
      <c r="F17" s="104">
        <f>ΑΠΟΣΒΕΣΕΙΣ!H40</f>
        <v>0</v>
      </c>
      <c r="G17" s="104">
        <f>ΑΠΟΣΒΕΣΕΙΣ!I40</f>
        <v>0</v>
      </c>
      <c r="H17" s="104">
        <f>ΑΠΟΣΒΕΣΕΙΣ!J40</f>
        <v>0</v>
      </c>
      <c r="I17" s="104">
        <f>ΑΠΟΣΒΕΣΕΙΣ!K40</f>
        <v>0</v>
      </c>
      <c r="J17" s="104">
        <f>ΑΠΟΣΒΕΣΕΙΣ!L40</f>
        <v>0</v>
      </c>
      <c r="K17" s="104">
        <f>ΑΠΟΣΒΕΣΕΙΣ!M40</f>
        <v>0</v>
      </c>
      <c r="L17" s="90"/>
      <c r="M17" s="90"/>
      <c r="N17" s="90"/>
      <c r="O17" s="90"/>
    </row>
    <row r="18" spans="1:15" s="102" customFormat="1" ht="29.25" customHeight="1">
      <c r="A18" s="190" t="s">
        <v>258</v>
      </c>
      <c r="B18" s="191">
        <f>B16-B17</f>
        <v>0</v>
      </c>
      <c r="C18" s="191">
        <f aca="true" t="shared" si="2" ref="C18:K18">C16-C17</f>
        <v>0</v>
      </c>
      <c r="D18" s="191">
        <f t="shared" si="2"/>
        <v>0</v>
      </c>
      <c r="E18" s="191">
        <f t="shared" si="2"/>
        <v>0</v>
      </c>
      <c r="F18" s="191">
        <f t="shared" si="2"/>
        <v>0</v>
      </c>
      <c r="G18" s="191">
        <f t="shared" si="2"/>
        <v>0</v>
      </c>
      <c r="H18" s="191">
        <f t="shared" si="2"/>
        <v>0</v>
      </c>
      <c r="I18" s="191">
        <f t="shared" si="2"/>
        <v>0</v>
      </c>
      <c r="J18" s="191">
        <f t="shared" si="2"/>
        <v>0</v>
      </c>
      <c r="K18" s="191">
        <f t="shared" si="2"/>
        <v>0</v>
      </c>
      <c r="L18" s="90"/>
      <c r="M18" s="90"/>
      <c r="N18" s="90"/>
      <c r="O18" s="90"/>
    </row>
    <row r="19" spans="1:15" s="102" customFormat="1" ht="29.25" customHeight="1">
      <c r="A19" s="190" t="s">
        <v>135</v>
      </c>
      <c r="B19" s="108">
        <f>'ΛΜΟΣ ΕΚΜΕΤ ΦΟΡΕΑ '!B2</f>
        <v>0</v>
      </c>
      <c r="C19" s="108">
        <f>'ΛΜΟΣ ΕΚΜΕΤ ΦΟΡΕΑ '!C2</f>
        <v>0</v>
      </c>
      <c r="D19" s="108">
        <f>'ΛΜΟΣ ΕΚΜΕΤ ΦΟΡΕΑ '!D2</f>
        <v>0</v>
      </c>
      <c r="E19" s="108">
        <f>'ΛΜΟΣ ΕΚΜΕΤ ΦΟΡΕΑ '!E2</f>
        <v>0</v>
      </c>
      <c r="F19" s="108">
        <f>'ΛΜΟΣ ΕΚΜΕΤ ΦΟΡΕΑ '!F2</f>
        <v>0</v>
      </c>
      <c r="G19" s="108">
        <f>'ΛΜΟΣ ΕΚΜΕΤ ΦΟΡΕΑ '!G2</f>
        <v>0</v>
      </c>
      <c r="H19" s="108">
        <f>'ΛΜΟΣ ΕΚΜΕΤ ΦΟΡΕΑ '!H2</f>
        <v>0</v>
      </c>
      <c r="I19" s="108">
        <f>'ΛΜΟΣ ΕΚΜΕΤ ΦΟΡΕΑ '!I2</f>
        <v>0</v>
      </c>
      <c r="J19" s="108">
        <f>'ΛΜΟΣ ΕΚΜΕΤ ΦΟΡΕΑ '!J2</f>
        <v>0</v>
      </c>
      <c r="K19" s="108">
        <f>'ΛΜΟΣ ΕΚΜΕΤ ΦΟΡΕΑ '!K2</f>
        <v>0</v>
      </c>
      <c r="L19" s="90"/>
      <c r="M19" s="90"/>
      <c r="N19" s="90"/>
      <c r="O19" s="90"/>
    </row>
    <row r="20" spans="1:11" s="102" customFormat="1" ht="26.25" customHeight="1">
      <c r="A20" s="288" t="s">
        <v>137</v>
      </c>
      <c r="B20" s="288" t="e">
        <f>B18/B19</f>
        <v>#DIV/0!</v>
      </c>
      <c r="C20" s="288" t="e">
        <f aca="true" t="shared" si="3" ref="C20:K20">C18/C19</f>
        <v>#DIV/0!</v>
      </c>
      <c r="D20" s="288" t="e">
        <f t="shared" si="3"/>
        <v>#DIV/0!</v>
      </c>
      <c r="E20" s="288" t="e">
        <f t="shared" si="3"/>
        <v>#DIV/0!</v>
      </c>
      <c r="F20" s="288" t="e">
        <f t="shared" si="3"/>
        <v>#DIV/0!</v>
      </c>
      <c r="G20" s="288" t="e">
        <f t="shared" si="3"/>
        <v>#DIV/0!</v>
      </c>
      <c r="H20" s="288" t="e">
        <f t="shared" si="3"/>
        <v>#DIV/0!</v>
      </c>
      <c r="I20" s="288" t="e">
        <f t="shared" si="3"/>
        <v>#DIV/0!</v>
      </c>
      <c r="J20" s="288" t="e">
        <f t="shared" si="3"/>
        <v>#DIV/0!</v>
      </c>
      <c r="K20" s="288" t="e">
        <f t="shared" si="3"/>
        <v>#DIV/0!</v>
      </c>
    </row>
    <row r="21" spans="1:11" ht="26.25" customHeight="1">
      <c r="A21" s="106" t="s">
        <v>143</v>
      </c>
      <c r="B21" s="288" t="e">
        <f>AVERAGE(B20:K20)</f>
        <v>#DIV/0!</v>
      </c>
      <c r="C21" s="111"/>
      <c r="D21" s="111"/>
      <c r="E21" s="111"/>
      <c r="F21" s="111"/>
      <c r="G21" s="111"/>
      <c r="H21" s="111"/>
      <c r="I21" s="111"/>
      <c r="J21" s="111"/>
      <c r="K21" s="111"/>
    </row>
    <row r="22" spans="1:11" s="102" customFormat="1" ht="26.25" customHeight="1">
      <c r="A22" s="109"/>
      <c r="B22" s="110"/>
      <c r="C22" s="112"/>
      <c r="D22" s="112"/>
      <c r="E22" s="112"/>
      <c r="F22" s="112"/>
      <c r="G22" s="113"/>
      <c r="H22" s="113"/>
      <c r="I22" s="113"/>
      <c r="J22" s="113"/>
      <c r="K22" s="113"/>
    </row>
    <row r="23" spans="1:11" s="102" customFormat="1" ht="26.25" customHeight="1">
      <c r="A23" s="327" t="s">
        <v>139</v>
      </c>
      <c r="B23" s="328" t="s">
        <v>55</v>
      </c>
      <c r="C23" s="328" t="s">
        <v>56</v>
      </c>
      <c r="D23" s="328" t="s">
        <v>57</v>
      </c>
      <c r="E23" s="328" t="s">
        <v>58</v>
      </c>
      <c r="F23" s="328" t="s">
        <v>59</v>
      </c>
      <c r="G23" s="328" t="s">
        <v>60</v>
      </c>
      <c r="H23" s="328" t="s">
        <v>61</v>
      </c>
      <c r="I23" s="328" t="s">
        <v>62</v>
      </c>
      <c r="J23" s="328" t="s">
        <v>63</v>
      </c>
      <c r="K23" s="261" t="s">
        <v>64</v>
      </c>
    </row>
    <row r="24" spans="1:11" ht="26.25" customHeight="1">
      <c r="A24" s="193" t="s">
        <v>140</v>
      </c>
      <c r="B24" s="192">
        <f>'ΛΜΟΣ ΕΚΜΕΤ ΦΟΡΕΑ '!B2</f>
        <v>0</v>
      </c>
      <c r="C24" s="192">
        <f>'ΛΜΟΣ ΕΚΜΕΤ ΦΟΡΕΑ '!C2</f>
        <v>0</v>
      </c>
      <c r="D24" s="192">
        <f>'ΛΜΟΣ ΕΚΜΕΤ ΦΟΡΕΑ '!D2</f>
        <v>0</v>
      </c>
      <c r="E24" s="192">
        <f>'ΛΜΟΣ ΕΚΜΕΤ ΦΟΡΕΑ '!E2</f>
        <v>0</v>
      </c>
      <c r="F24" s="192">
        <f>'ΛΜΟΣ ΕΚΜΕΤ ΦΟΡΕΑ '!F2</f>
        <v>0</v>
      </c>
      <c r="G24" s="192">
        <f>'ΛΜΟΣ ΕΚΜΕΤ ΦΟΡΕΑ '!G2</f>
        <v>0</v>
      </c>
      <c r="H24" s="192">
        <f>'ΛΜΟΣ ΕΚΜΕΤ ΦΟΡΕΑ '!H2</f>
        <v>0</v>
      </c>
      <c r="I24" s="192">
        <f>'ΛΜΟΣ ΕΚΜΕΤ ΦΟΡΕΑ '!I2</f>
        <v>0</v>
      </c>
      <c r="J24" s="192">
        <f>'ΛΜΟΣ ΕΚΜΕΤ ΦΟΡΕΑ '!J2</f>
        <v>0</v>
      </c>
      <c r="K24" s="192">
        <f>'ΛΜΟΣ ΕΚΜΕΤ ΦΟΡΕΑ '!K2</f>
        <v>0</v>
      </c>
    </row>
    <row r="25" spans="1:11" ht="26.25" customHeight="1">
      <c r="A25" s="193" t="s">
        <v>253</v>
      </c>
      <c r="B25" s="105">
        <f>'ΚΕΦΑΛΑΙΟ ΚΙΝΗΣΗΣ'!C15</f>
        <v>0</v>
      </c>
      <c r="C25" s="105">
        <f>'ΚΕΦΑΛΑΙΟ ΚΙΝΗΣΗΣ'!D15</f>
        <v>0</v>
      </c>
      <c r="D25" s="105">
        <f>'ΚΕΦΑΛΑΙΟ ΚΙΝΗΣΗΣ'!E15</f>
        <v>0</v>
      </c>
      <c r="E25" s="105">
        <f>'ΚΕΦΑΛΑΙΟ ΚΙΝΗΣΗΣ'!F15</f>
        <v>0</v>
      </c>
      <c r="F25" s="105">
        <f>'ΚΕΦΑΛΑΙΟ ΚΙΝΗΣΗΣ'!G15</f>
        <v>0</v>
      </c>
      <c r="G25" s="105">
        <f>'ΚΕΦΑΛΑΙΟ ΚΙΝΗΣΗΣ'!H15</f>
        <v>0</v>
      </c>
      <c r="H25" s="105">
        <f>'ΚΕΦΑΛΑΙΟ ΚΙΝΗΣΗΣ'!I15</f>
        <v>0</v>
      </c>
      <c r="I25" s="105">
        <f>'ΚΕΦΑΛΑΙΟ ΚΙΝΗΣΗΣ'!J15</f>
        <v>0</v>
      </c>
      <c r="J25" s="105">
        <f>'ΚΕΦΑΛΑΙΟ ΚΙΝΗΣΗΣ'!K15</f>
        <v>0</v>
      </c>
      <c r="K25" s="105">
        <f>'ΚΕΦΑΛΑΙΟ ΚΙΝΗΣΗΣ'!L15</f>
        <v>0</v>
      </c>
    </row>
    <row r="26" spans="1:11" ht="26.25" customHeight="1">
      <c r="A26" s="184" t="s">
        <v>223</v>
      </c>
      <c r="B26" s="356">
        <f>'ΞΕΝΑ ΚΕΦΑΛΑΙΑ'!B3</f>
        <v>0</v>
      </c>
      <c r="C26" s="356">
        <f>'ΞΕΝΑ ΚΕΦΑΛΑΙΑ'!C3</f>
        <v>0</v>
      </c>
      <c r="D26" s="356">
        <f>'ΞΕΝΑ ΚΕΦΑΛΑΙΑ'!D3</f>
        <v>0</v>
      </c>
      <c r="E26" s="356">
        <f>'ΞΕΝΑ ΚΕΦΑΛΑΙΑ'!E3</f>
        <v>0</v>
      </c>
      <c r="F26" s="356">
        <f>'ΞΕΝΑ ΚΕΦΑΛΑΙΑ'!F3</f>
        <v>0</v>
      </c>
      <c r="G26" s="356">
        <f>'ΞΕΝΑ ΚΕΦΑΛΑΙΑ'!G3</f>
        <v>0</v>
      </c>
      <c r="H26" s="356">
        <f>'ΞΕΝΑ ΚΕΦΑΛΑΙΑ'!H3</f>
        <v>0</v>
      </c>
      <c r="I26" s="356">
        <f>'ΞΕΝΑ ΚΕΦΑΛΑΙΑ'!I3</f>
        <v>0</v>
      </c>
      <c r="J26" s="356">
        <f>'ΞΕΝΑ ΚΕΦΑΛΑΙΑ'!J3</f>
        <v>0</v>
      </c>
      <c r="K26" s="356">
        <f>'ΞΕΝΑ ΚΕΦΑΛΑΙΑ'!K3</f>
        <v>0</v>
      </c>
    </row>
    <row r="27" spans="1:11" ht="26.25" customHeight="1">
      <c r="A27" s="184" t="s">
        <v>224</v>
      </c>
      <c r="B27" s="356">
        <f>'ΞΕΝΑ ΚΕΦΑΛΑΙΑ'!B4</f>
        <v>0</v>
      </c>
      <c r="C27" s="356">
        <f>'ΞΕΝΑ ΚΕΦΑΛΑΙΑ'!C4</f>
        <v>0</v>
      </c>
      <c r="D27" s="356">
        <f>'ΞΕΝΑ ΚΕΦΑΛΑΙΑ'!D4</f>
        <v>0</v>
      </c>
      <c r="E27" s="356">
        <f>'ΞΕΝΑ ΚΕΦΑΛΑΙΑ'!E4</f>
        <v>0</v>
      </c>
      <c r="F27" s="356">
        <f>'ΞΕΝΑ ΚΕΦΑΛΑΙΑ'!F4</f>
        <v>0</v>
      </c>
      <c r="G27" s="356">
        <f>'ΞΕΝΑ ΚΕΦΑΛΑΙΑ'!G4</f>
        <v>0</v>
      </c>
      <c r="H27" s="356">
        <f>'ΞΕΝΑ ΚΕΦΑΛΑΙΑ'!H4</f>
        <v>0</v>
      </c>
      <c r="I27" s="356">
        <f>'ΞΕΝΑ ΚΕΦΑΛΑΙΑ'!I4</f>
        <v>0</v>
      </c>
      <c r="J27" s="356">
        <f>'ΞΕΝΑ ΚΕΦΑΛΑΙΑ'!J4</f>
        <v>0</v>
      </c>
      <c r="K27" s="356">
        <f>'ΞΕΝΑ ΚΕΦΑΛΑΙΑ'!K4</f>
        <v>0</v>
      </c>
    </row>
    <row r="28" spans="1:11" ht="26.25" customHeight="1">
      <c r="A28" s="193" t="s">
        <v>254</v>
      </c>
      <c r="B28" s="356">
        <f>SUM(B26:B27)</f>
        <v>0</v>
      </c>
      <c r="C28" s="356">
        <f aca="true" t="shared" si="4" ref="C28:K28">SUM(C26:C27)</f>
        <v>0</v>
      </c>
      <c r="D28" s="356">
        <f t="shared" si="4"/>
        <v>0</v>
      </c>
      <c r="E28" s="356">
        <f t="shared" si="4"/>
        <v>0</v>
      </c>
      <c r="F28" s="356">
        <f t="shared" si="4"/>
        <v>0</v>
      </c>
      <c r="G28" s="356">
        <f t="shared" si="4"/>
        <v>0</v>
      </c>
      <c r="H28" s="356">
        <f t="shared" si="4"/>
        <v>0</v>
      </c>
      <c r="I28" s="356">
        <f t="shared" si="4"/>
        <v>0</v>
      </c>
      <c r="J28" s="356">
        <f t="shared" si="4"/>
        <v>0</v>
      </c>
      <c r="K28" s="356">
        <f t="shared" si="4"/>
        <v>0</v>
      </c>
    </row>
    <row r="29" spans="1:11" ht="26.25" customHeight="1">
      <c r="A29" s="190" t="s">
        <v>262</v>
      </c>
      <c r="B29" s="357">
        <f>SUM(B28,B25)</f>
        <v>0</v>
      </c>
      <c r="C29" s="357">
        <f aca="true" t="shared" si="5" ref="C29:K29">SUM(C28,C25)</f>
        <v>0</v>
      </c>
      <c r="D29" s="357">
        <f t="shared" si="5"/>
        <v>0</v>
      </c>
      <c r="E29" s="357">
        <f t="shared" si="5"/>
        <v>0</v>
      </c>
      <c r="F29" s="357">
        <f t="shared" si="5"/>
        <v>0</v>
      </c>
      <c r="G29" s="357">
        <f t="shared" si="5"/>
        <v>0</v>
      </c>
      <c r="H29" s="357">
        <f t="shared" si="5"/>
        <v>0</v>
      </c>
      <c r="I29" s="357">
        <f t="shared" si="5"/>
        <v>0</v>
      </c>
      <c r="J29" s="357">
        <f t="shared" si="5"/>
        <v>0</v>
      </c>
      <c r="K29" s="357">
        <f t="shared" si="5"/>
        <v>0</v>
      </c>
    </row>
    <row r="30" spans="1:11" ht="26.25" customHeight="1">
      <c r="A30" s="106" t="s">
        <v>141</v>
      </c>
      <c r="B30" s="288" t="e">
        <f>B24/B29</f>
        <v>#DIV/0!</v>
      </c>
      <c r="C30" s="288" t="e">
        <f aca="true" t="shared" si="6" ref="C30:K30">C24/C29</f>
        <v>#DIV/0!</v>
      </c>
      <c r="D30" s="288" t="e">
        <f t="shared" si="6"/>
        <v>#DIV/0!</v>
      </c>
      <c r="E30" s="288" t="e">
        <f t="shared" si="6"/>
        <v>#DIV/0!</v>
      </c>
      <c r="F30" s="288" t="e">
        <f t="shared" si="6"/>
        <v>#DIV/0!</v>
      </c>
      <c r="G30" s="288" t="e">
        <f t="shared" si="6"/>
        <v>#DIV/0!</v>
      </c>
      <c r="H30" s="288" t="e">
        <f t="shared" si="6"/>
        <v>#DIV/0!</v>
      </c>
      <c r="I30" s="288" t="e">
        <f t="shared" si="6"/>
        <v>#DIV/0!</v>
      </c>
      <c r="J30" s="288" t="e">
        <f t="shared" si="6"/>
        <v>#DIV/0!</v>
      </c>
      <c r="K30" s="288" t="e">
        <f t="shared" si="6"/>
        <v>#DIV/0!</v>
      </c>
    </row>
    <row r="31" spans="1:11" ht="26.25" customHeight="1">
      <c r="A31" s="106" t="s">
        <v>142</v>
      </c>
      <c r="B31" s="288" t="e">
        <f>AVERAGE(B30:K30)</f>
        <v>#DIV/0!</v>
      </c>
      <c r="C31" s="107"/>
      <c r="D31" s="107"/>
      <c r="E31" s="107"/>
      <c r="F31" s="107"/>
      <c r="G31" s="107"/>
      <c r="H31" s="107"/>
      <c r="I31" s="107"/>
      <c r="J31" s="107"/>
      <c r="K31" s="107"/>
    </row>
    <row r="32" ht="26.25" customHeight="1"/>
    <row r="33" spans="1:11" s="102" customFormat="1" ht="26.25" customHeight="1">
      <c r="A33" s="327" t="s">
        <v>144</v>
      </c>
      <c r="B33" s="328" t="s">
        <v>55</v>
      </c>
      <c r="C33" s="328" t="s">
        <v>56</v>
      </c>
      <c r="D33" s="328" t="s">
        <v>57</v>
      </c>
      <c r="E33" s="328" t="s">
        <v>58</v>
      </c>
      <c r="F33" s="328" t="s">
        <v>59</v>
      </c>
      <c r="G33" s="328" t="s">
        <v>60</v>
      </c>
      <c r="H33" s="328" t="s">
        <v>61</v>
      </c>
      <c r="I33" s="328" t="s">
        <v>62</v>
      </c>
      <c r="J33" s="328" t="s">
        <v>63</v>
      </c>
      <c r="K33" s="261" t="s">
        <v>64</v>
      </c>
    </row>
    <row r="34" spans="1:11" s="102" customFormat="1" ht="26.25" customHeight="1">
      <c r="A34" s="193" t="s">
        <v>296</v>
      </c>
      <c r="B34" s="198">
        <f>ΕΣΟΔΑ_ΚΟΣΤΟΣ_ΦΟΡΕΑ!B2</f>
        <v>0</v>
      </c>
      <c r="C34" s="198">
        <f>ΕΣΟΔΑ_ΚΟΣΤΟΣ_ΦΟΡΕΑ!C2</f>
        <v>0</v>
      </c>
      <c r="D34" s="198">
        <f>ΕΣΟΔΑ_ΚΟΣΤΟΣ_ΦΟΡΕΑ!D2</f>
        <v>0</v>
      </c>
      <c r="E34" s="198">
        <f>ΕΣΟΔΑ_ΚΟΣΤΟΣ_ΦΟΡΕΑ!E2</f>
        <v>0</v>
      </c>
      <c r="F34" s="198">
        <f>ΕΣΟΔΑ_ΚΟΣΤΟΣ_ΦΟΡΕΑ!F2</f>
        <v>0</v>
      </c>
      <c r="G34" s="198">
        <f>ΕΣΟΔΑ_ΚΟΣΤΟΣ_ΦΟΡΕΑ!G2</f>
        <v>0</v>
      </c>
      <c r="H34" s="198">
        <f>ΕΣΟΔΑ_ΚΟΣΤΟΣ_ΦΟΡΕΑ!H2</f>
        <v>0</v>
      </c>
      <c r="I34" s="198">
        <f>ΕΣΟΔΑ_ΚΟΣΤΟΣ_ΦΟΡΕΑ!I2</f>
        <v>0</v>
      </c>
      <c r="J34" s="198">
        <f>ΕΣΟΔΑ_ΚΟΣΤΟΣ_ΦΟΡΕΑ!J2</f>
        <v>0</v>
      </c>
      <c r="K34" s="198">
        <f>ΕΣΟΔΑ_ΚΟΣΤΟΣ_ΦΟΡΕΑ!K2</f>
        <v>0</v>
      </c>
    </row>
    <row r="35" spans="1:11" s="102" customFormat="1" ht="26.25" customHeight="1">
      <c r="A35" s="289" t="s">
        <v>377</v>
      </c>
      <c r="B35" s="115">
        <f>ΚΟΣΤΟΣ_ΜΟΝΑΔΑΣ!B3</f>
        <v>0</v>
      </c>
      <c r="C35" s="115">
        <f>ΚΟΣΤΟΣ_ΜΟΝΑΔΑΣ!C3</f>
        <v>0</v>
      </c>
      <c r="D35" s="115">
        <f>ΚΟΣΤΟΣ_ΜΟΝΑΔΑΣ!D3</f>
        <v>0</v>
      </c>
      <c r="E35" s="115">
        <f>ΚΟΣΤΟΣ_ΜΟΝΑΔΑΣ!E3</f>
        <v>0</v>
      </c>
      <c r="F35" s="115">
        <f>ΚΟΣΤΟΣ_ΜΟΝΑΔΑΣ!F3</f>
        <v>0</v>
      </c>
      <c r="G35" s="115">
        <f>ΚΟΣΤΟΣ_ΜΟΝΑΔΑΣ!G3</f>
        <v>0</v>
      </c>
      <c r="H35" s="115">
        <f>ΚΟΣΤΟΣ_ΜΟΝΑΔΑΣ!H3</f>
        <v>0</v>
      </c>
      <c r="I35" s="115">
        <f>ΚΟΣΤΟΣ_ΜΟΝΑΔΑΣ!I3</f>
        <v>0</v>
      </c>
      <c r="J35" s="115">
        <f>ΚΟΣΤΟΣ_ΜΟΝΑΔΑΣ!J3</f>
        <v>0</v>
      </c>
      <c r="K35" s="115">
        <f>ΚΟΣΤΟΣ_ΜΟΝΑΔΑΣ!K3</f>
        <v>0</v>
      </c>
    </row>
    <row r="36" spans="1:11" s="102" customFormat="1" ht="44.25" customHeight="1">
      <c r="A36" s="289" t="s">
        <v>352</v>
      </c>
      <c r="B36" s="115">
        <f>ΚΟΣΤΟΣ_ΜΟΝΑΔΑΣ!B5</f>
        <v>0</v>
      </c>
      <c r="C36" s="115">
        <f>ΚΟΣΤΟΣ_ΜΟΝΑΔΑΣ!C5</f>
        <v>0</v>
      </c>
      <c r="D36" s="115">
        <f>ΚΟΣΤΟΣ_ΜΟΝΑΔΑΣ!D5</f>
        <v>0</v>
      </c>
      <c r="E36" s="115">
        <f>ΚΟΣΤΟΣ_ΜΟΝΑΔΑΣ!E5</f>
        <v>0</v>
      </c>
      <c r="F36" s="115">
        <f>ΚΟΣΤΟΣ_ΜΟΝΑΔΑΣ!F5</f>
        <v>0</v>
      </c>
      <c r="G36" s="115">
        <f>ΚΟΣΤΟΣ_ΜΟΝΑΔΑΣ!G5</f>
        <v>0</v>
      </c>
      <c r="H36" s="115">
        <f>ΚΟΣΤΟΣ_ΜΟΝΑΔΑΣ!H5</f>
        <v>0</v>
      </c>
      <c r="I36" s="115">
        <f>ΚΟΣΤΟΣ_ΜΟΝΑΔΑΣ!I5</f>
        <v>0</v>
      </c>
      <c r="J36" s="115">
        <f>ΚΟΣΤΟΣ_ΜΟΝΑΔΑΣ!J5</f>
        <v>0</v>
      </c>
      <c r="K36" s="115">
        <f>ΚΟΣΤΟΣ_ΜΟΝΑΔΑΣ!K5</f>
        <v>0</v>
      </c>
    </row>
    <row r="37" spans="1:11" s="102" customFormat="1" ht="40.5" customHeight="1">
      <c r="A37" s="197" t="s">
        <v>353</v>
      </c>
      <c r="B37" s="115">
        <f>ΚΟΣΤΟΣ_ΜΟΝΑΔΑΣ!B7</f>
        <v>0</v>
      </c>
      <c r="C37" s="115">
        <f>ΚΟΣΤΟΣ_ΜΟΝΑΔΑΣ!C7</f>
        <v>0</v>
      </c>
      <c r="D37" s="115">
        <f>ΚΟΣΤΟΣ_ΜΟΝΑΔΑΣ!D7</f>
        <v>0</v>
      </c>
      <c r="E37" s="115">
        <f>ΚΟΣΤΟΣ_ΜΟΝΑΔΑΣ!E7</f>
        <v>0</v>
      </c>
      <c r="F37" s="115">
        <f>ΚΟΣΤΟΣ_ΜΟΝΑΔΑΣ!F7</f>
        <v>0</v>
      </c>
      <c r="G37" s="115">
        <f>ΚΟΣΤΟΣ_ΜΟΝΑΔΑΣ!G7</f>
        <v>0</v>
      </c>
      <c r="H37" s="115">
        <f>ΚΟΣΤΟΣ_ΜΟΝΑΔΑΣ!H7</f>
        <v>0</v>
      </c>
      <c r="I37" s="115">
        <f>ΚΟΣΤΟΣ_ΜΟΝΑΔΑΣ!I7</f>
        <v>0</v>
      </c>
      <c r="J37" s="115">
        <f>ΚΟΣΤΟΣ_ΜΟΝΑΔΑΣ!J7</f>
        <v>0</v>
      </c>
      <c r="K37" s="115">
        <f>ΚΟΣΤΟΣ_ΜΟΝΑΔΑΣ!K7</f>
        <v>0</v>
      </c>
    </row>
    <row r="38" spans="1:11" s="102" customFormat="1" ht="39.75" customHeight="1">
      <c r="A38" s="197" t="s">
        <v>8</v>
      </c>
      <c r="B38" s="291"/>
      <c r="C38" s="291"/>
      <c r="D38" s="291"/>
      <c r="E38" s="291"/>
      <c r="F38" s="291"/>
      <c r="G38" s="291"/>
      <c r="H38" s="291"/>
      <c r="I38" s="291"/>
      <c r="J38" s="291"/>
      <c r="K38" s="291"/>
    </row>
    <row r="39" spans="1:11" s="102" customFormat="1" ht="39.75" customHeight="1">
      <c r="A39" s="190" t="s">
        <v>297</v>
      </c>
      <c r="B39" s="198">
        <f aca="true" t="shared" si="7" ref="B39:K39">SUM(B35:B38)</f>
        <v>0</v>
      </c>
      <c r="C39" s="198">
        <f t="shared" si="7"/>
        <v>0</v>
      </c>
      <c r="D39" s="198">
        <f t="shared" si="7"/>
        <v>0</v>
      </c>
      <c r="E39" s="198">
        <f t="shared" si="7"/>
        <v>0</v>
      </c>
      <c r="F39" s="198">
        <f t="shared" si="7"/>
        <v>0</v>
      </c>
      <c r="G39" s="198">
        <f t="shared" si="7"/>
        <v>0</v>
      </c>
      <c r="H39" s="198">
        <f t="shared" si="7"/>
        <v>0</v>
      </c>
      <c r="I39" s="198">
        <f t="shared" si="7"/>
        <v>0</v>
      </c>
      <c r="J39" s="198">
        <f t="shared" si="7"/>
        <v>0</v>
      </c>
      <c r="K39" s="198">
        <f t="shared" si="7"/>
        <v>0</v>
      </c>
    </row>
    <row r="40" spans="1:11" ht="26.25" customHeight="1">
      <c r="A40" s="106" t="s">
        <v>145</v>
      </c>
      <c r="B40" s="288" t="e">
        <f>(B34-B39)/B34</f>
        <v>#DIV/0!</v>
      </c>
      <c r="C40" s="288" t="e">
        <f aca="true" t="shared" si="8" ref="C40:K40">(C34-C39)/C34</f>
        <v>#DIV/0!</v>
      </c>
      <c r="D40" s="288" t="e">
        <f t="shared" si="8"/>
        <v>#DIV/0!</v>
      </c>
      <c r="E40" s="288" t="e">
        <f t="shared" si="8"/>
        <v>#DIV/0!</v>
      </c>
      <c r="F40" s="288" t="e">
        <f t="shared" si="8"/>
        <v>#DIV/0!</v>
      </c>
      <c r="G40" s="288" t="e">
        <f t="shared" si="8"/>
        <v>#DIV/0!</v>
      </c>
      <c r="H40" s="288" t="e">
        <f t="shared" si="8"/>
        <v>#DIV/0!</v>
      </c>
      <c r="I40" s="288" t="e">
        <f t="shared" si="8"/>
        <v>#DIV/0!</v>
      </c>
      <c r="J40" s="288" t="e">
        <f t="shared" si="8"/>
        <v>#DIV/0!</v>
      </c>
      <c r="K40" s="288" t="e">
        <f t="shared" si="8"/>
        <v>#DIV/0!</v>
      </c>
    </row>
    <row r="41" spans="1:11" ht="26.25" customHeight="1">
      <c r="A41" s="106" t="s">
        <v>146</v>
      </c>
      <c r="B41" s="292" t="e">
        <f>AVERAGE(B40:K40)</f>
        <v>#DIV/0!</v>
      </c>
      <c r="C41" s="107"/>
      <c r="D41" s="107"/>
      <c r="E41" s="107"/>
      <c r="F41" s="107"/>
      <c r="G41" s="107"/>
      <c r="H41" s="107"/>
      <c r="I41" s="107"/>
      <c r="J41" s="107"/>
      <c r="K41" s="107"/>
    </row>
    <row r="42" ht="26.25" customHeight="1"/>
    <row r="43" spans="1:11" s="102" customFormat="1" ht="37.5" customHeight="1">
      <c r="A43" s="327" t="s">
        <v>299</v>
      </c>
      <c r="B43" s="328" t="s">
        <v>55</v>
      </c>
      <c r="C43" s="328" t="s">
        <v>56</v>
      </c>
      <c r="D43" s="328" t="s">
        <v>57</v>
      </c>
      <c r="E43" s="328" t="s">
        <v>58</v>
      </c>
      <c r="F43" s="261" t="s">
        <v>59</v>
      </c>
      <c r="G43" s="328" t="s">
        <v>60</v>
      </c>
      <c r="H43" s="261" t="s">
        <v>61</v>
      </c>
      <c r="I43" s="328" t="s">
        <v>62</v>
      </c>
      <c r="J43" s="261" t="s">
        <v>63</v>
      </c>
      <c r="K43" s="261" t="s">
        <v>64</v>
      </c>
    </row>
    <row r="44" spans="1:11" s="102" customFormat="1" ht="54" customHeight="1">
      <c r="A44" s="114" t="s">
        <v>378</v>
      </c>
      <c r="B44" s="291"/>
      <c r="C44" s="291"/>
      <c r="D44" s="291"/>
      <c r="E44" s="291"/>
      <c r="F44" s="291"/>
      <c r="G44" s="291"/>
      <c r="H44" s="291"/>
      <c r="I44" s="291"/>
      <c r="J44" s="291"/>
      <c r="K44" s="291"/>
    </row>
    <row r="45" spans="1:11" s="102" customFormat="1" ht="51" customHeight="1">
      <c r="A45" s="114" t="s">
        <v>298</v>
      </c>
      <c r="B45" s="115">
        <f>ΕΣΟΔΑ_ΚΟΣΤΟΣ_ΦΟΡΕΑ!B2</f>
        <v>0</v>
      </c>
      <c r="C45" s="115">
        <f>ΕΣΟΔΑ_ΚΟΣΤΟΣ_ΦΟΡΕΑ!C2</f>
        <v>0</v>
      </c>
      <c r="D45" s="115">
        <f>ΕΣΟΔΑ_ΚΟΣΤΟΣ_ΦΟΡΕΑ!D2</f>
        <v>0</v>
      </c>
      <c r="E45" s="115">
        <f>ΕΣΟΔΑ_ΚΟΣΤΟΣ_ΦΟΡΕΑ!E2</f>
        <v>0</v>
      </c>
      <c r="F45" s="115">
        <f>ΕΣΟΔΑ_ΚΟΣΤΟΣ_ΦΟΡΕΑ!F2</f>
        <v>0</v>
      </c>
      <c r="G45" s="115">
        <f>ΕΣΟΔΑ_ΚΟΣΤΟΣ_ΦΟΡΕΑ!G2</f>
        <v>0</v>
      </c>
      <c r="H45" s="115">
        <f>ΕΣΟΔΑ_ΚΟΣΤΟΣ_ΦΟΡΕΑ!H2</f>
        <v>0</v>
      </c>
      <c r="I45" s="115">
        <f>ΕΣΟΔΑ_ΚΟΣΤΟΣ_ΦΟΡΕΑ!I2</f>
        <v>0</v>
      </c>
      <c r="J45" s="115">
        <f>ΕΣΟΔΑ_ΚΟΣΤΟΣ_ΦΟΡΕΑ!J2</f>
        <v>0</v>
      </c>
      <c r="K45" s="115">
        <f>ΕΣΟΔΑ_ΚΟΣΤΟΣ_ΦΟΡΕΑ!K2</f>
        <v>0</v>
      </c>
    </row>
    <row r="46" spans="1:11" s="102" customFormat="1" ht="26.25" customHeight="1">
      <c r="A46" s="106" t="s">
        <v>148</v>
      </c>
      <c r="B46" s="288" t="e">
        <f aca="true" t="shared" si="9" ref="B46:K46">B44/B45</f>
        <v>#DIV/0!</v>
      </c>
      <c r="C46" s="288" t="e">
        <f t="shared" si="9"/>
        <v>#DIV/0!</v>
      </c>
      <c r="D46" s="288" t="e">
        <f t="shared" si="9"/>
        <v>#DIV/0!</v>
      </c>
      <c r="E46" s="288" t="e">
        <f t="shared" si="9"/>
        <v>#DIV/0!</v>
      </c>
      <c r="F46" s="288" t="e">
        <f t="shared" si="9"/>
        <v>#DIV/0!</v>
      </c>
      <c r="G46" s="288" t="e">
        <f t="shared" si="9"/>
        <v>#DIV/0!</v>
      </c>
      <c r="H46" s="288" t="e">
        <f t="shared" si="9"/>
        <v>#DIV/0!</v>
      </c>
      <c r="I46" s="288" t="e">
        <f t="shared" si="9"/>
        <v>#DIV/0!</v>
      </c>
      <c r="J46" s="288" t="e">
        <f t="shared" si="9"/>
        <v>#DIV/0!</v>
      </c>
      <c r="K46" s="288" t="e">
        <f t="shared" si="9"/>
        <v>#DIV/0!</v>
      </c>
    </row>
    <row r="47" spans="1:11" s="102" customFormat="1" ht="26.25" customHeight="1">
      <c r="A47" s="106" t="s">
        <v>300</v>
      </c>
      <c r="B47" s="292" t="e">
        <f>AVERAGE(B46:K46)</f>
        <v>#DIV/0!</v>
      </c>
      <c r="C47" s="107"/>
      <c r="D47" s="107"/>
      <c r="E47" s="107"/>
      <c r="F47" s="107"/>
      <c r="G47" s="90"/>
      <c r="H47" s="90"/>
      <c r="I47" s="90"/>
      <c r="J47" s="90"/>
      <c r="K47" s="90"/>
    </row>
    <row r="48" ht="26.25" customHeight="1"/>
    <row r="49" spans="1:4" ht="48" customHeight="1">
      <c r="A49" s="327" t="s">
        <v>149</v>
      </c>
      <c r="B49" s="329" t="s">
        <v>155</v>
      </c>
      <c r="C49" s="329" t="s">
        <v>153</v>
      </c>
      <c r="D49" s="246" t="s">
        <v>154</v>
      </c>
    </row>
    <row r="50" spans="1:4" ht="51.75" customHeight="1">
      <c r="A50" s="194" t="s">
        <v>246</v>
      </c>
      <c r="B50" s="118"/>
      <c r="C50" s="118"/>
      <c r="D50" s="118"/>
    </row>
    <row r="51" spans="1:4" ht="26.25" customHeight="1">
      <c r="A51" s="195"/>
      <c r="B51" s="119"/>
      <c r="C51" s="120"/>
      <c r="D51" s="119"/>
    </row>
    <row r="52" spans="1:4" ht="26.25" customHeight="1">
      <c r="A52" s="195"/>
      <c r="B52" s="119"/>
      <c r="C52" s="120"/>
      <c r="D52" s="119"/>
    </row>
    <row r="53" spans="1:4" ht="26.25" customHeight="1">
      <c r="A53" s="195"/>
      <c r="B53" s="119"/>
      <c r="C53" s="120"/>
      <c r="D53" s="119"/>
    </row>
    <row r="54" spans="1:4" ht="26.25" customHeight="1">
      <c r="A54" s="195"/>
      <c r="B54" s="119"/>
      <c r="C54" s="120"/>
      <c r="D54" s="119"/>
    </row>
    <row r="55" spans="1:4" ht="24" customHeight="1">
      <c r="A55" s="190" t="s">
        <v>152</v>
      </c>
      <c r="B55" s="104">
        <f>SUM(B51:B54)</f>
        <v>0</v>
      </c>
      <c r="C55" s="118"/>
      <c r="D55" s="104">
        <f>SUM(D51:D54)</f>
        <v>0</v>
      </c>
    </row>
    <row r="56" spans="1:4" ht="24" customHeight="1">
      <c r="A56" s="106" t="s">
        <v>156</v>
      </c>
      <c r="B56" s="118"/>
      <c r="C56" s="118"/>
      <c r="D56" s="104">
        <f>'ΧΡΗΜΑΤΟΔΟΤΙΚΟ ΣΧΗΜΑ'!B4</f>
        <v>0</v>
      </c>
    </row>
    <row r="57" spans="1:4" ht="24" customHeight="1">
      <c r="A57" s="106" t="s">
        <v>160</v>
      </c>
      <c r="B57" s="118"/>
      <c r="C57" s="118"/>
      <c r="D57" s="121" t="e">
        <f>D55/D56</f>
        <v>#DIV/0!</v>
      </c>
    </row>
  </sheetData>
  <sheetProtection/>
  <printOptions/>
  <pageMargins left="0.75" right="0.75" top="1" bottom="1" header="0.5" footer="0.5"/>
  <pageSetup horizontalDpi="600" verticalDpi="600" orientation="portrait" paperSize="9" r:id="rId1"/>
  <ignoredErrors>
    <ignoredError sqref="B3:K3 B5:K5 B9:K9 B10:K10 B55:D56 B57:C57 B25:K25 B35:K37 B39:K39" emptyCellReference="1"/>
    <ignoredError sqref="B14:B17 C47:F47 C12:K12 B21 B30:K30 B31 B41 C20:K20 B47 G47:K47 B13 B12 B19:B20" evalError="1"/>
    <ignoredError sqref="D57 B46:F46 B40:K40 G46:K46" emptyCellReference="1" evalError="1"/>
  </ignoredErrors>
</worksheet>
</file>

<file path=xl/worksheets/sheet18.xml><?xml version="1.0" encoding="utf-8"?>
<worksheet xmlns="http://schemas.openxmlformats.org/spreadsheetml/2006/main" xmlns:r="http://schemas.openxmlformats.org/officeDocument/2006/relationships">
  <sheetPr>
    <pageSetUpPr fitToPage="1"/>
  </sheetPr>
  <dimension ref="A1:M25"/>
  <sheetViews>
    <sheetView showGridLines="0" zoomScalePageLayoutView="0" workbookViewId="0" topLeftCell="A1">
      <selection activeCell="A1" sqref="A1"/>
    </sheetView>
  </sheetViews>
  <sheetFormatPr defaultColWidth="9.00390625" defaultRowHeight="12.75"/>
  <cols>
    <col min="1" max="1" width="39.75390625" style="75" customWidth="1"/>
    <col min="2" max="2" width="14.625" style="75" customWidth="1"/>
    <col min="3" max="12" width="11.00390625" style="75" customWidth="1"/>
    <col min="13" max="16384" width="9.125" style="75" customWidth="1"/>
  </cols>
  <sheetData>
    <row r="1" spans="1:12" ht="23.25" customHeight="1">
      <c r="A1" s="77"/>
      <c r="B1" s="328" t="s">
        <v>122</v>
      </c>
      <c r="C1" s="328" t="s">
        <v>55</v>
      </c>
      <c r="D1" s="328" t="s">
        <v>56</v>
      </c>
      <c r="E1" s="328" t="s">
        <v>57</v>
      </c>
      <c r="F1" s="328" t="s">
        <v>58</v>
      </c>
      <c r="G1" s="328" t="s">
        <v>59</v>
      </c>
      <c r="H1" s="328" t="s">
        <v>60</v>
      </c>
      <c r="I1" s="328" t="s">
        <v>61</v>
      </c>
      <c r="J1" s="328" t="s">
        <v>62</v>
      </c>
      <c r="K1" s="328" t="s">
        <v>63</v>
      </c>
      <c r="L1" s="261" t="s">
        <v>64</v>
      </c>
    </row>
    <row r="2" spans="1:12" s="78" customFormat="1" ht="16.5" customHeight="1">
      <c r="A2" s="87" t="s">
        <v>113</v>
      </c>
      <c r="B2" s="83"/>
      <c r="C2" s="83"/>
      <c r="D2" s="83"/>
      <c r="E2" s="83"/>
      <c r="F2" s="83"/>
      <c r="G2" s="83"/>
      <c r="H2" s="83"/>
      <c r="I2" s="83"/>
      <c r="J2" s="83"/>
      <c r="K2" s="83"/>
      <c r="L2" s="83"/>
    </row>
    <row r="3" spans="1:12" s="80" customFormat="1" ht="18" customHeight="1">
      <c r="A3" s="215" t="s">
        <v>114</v>
      </c>
      <c r="B3" s="79"/>
      <c r="C3" s="79"/>
      <c r="D3" s="79"/>
      <c r="E3" s="79"/>
      <c r="F3" s="79"/>
      <c r="G3" s="79"/>
      <c r="H3" s="79"/>
      <c r="I3" s="79"/>
      <c r="J3" s="79"/>
      <c r="K3" s="79"/>
      <c r="L3" s="79"/>
    </row>
    <row r="4" spans="1:12" s="80" customFormat="1" ht="30" customHeight="1">
      <c r="A4" s="54" t="s">
        <v>257</v>
      </c>
      <c r="B4" s="85"/>
      <c r="C4" s="85">
        <f>'ΛΜΟΣ ΕΚΜΕΤ ΦΟΡΕΑ '!B11</f>
        <v>0</v>
      </c>
      <c r="D4" s="85">
        <f>'ΛΜΟΣ ΕΚΜΕΤ ΦΟΡΕΑ '!C11</f>
        <v>0</v>
      </c>
      <c r="E4" s="85">
        <f>'ΛΜΟΣ ΕΚΜΕΤ ΦΟΡΕΑ '!D11</f>
        <v>0</v>
      </c>
      <c r="F4" s="85">
        <f>'ΛΜΟΣ ΕΚΜΕΤ ΦΟΡΕΑ '!E11</f>
        <v>0</v>
      </c>
      <c r="G4" s="85">
        <f>'ΛΜΟΣ ΕΚΜΕΤ ΦΟΡΕΑ '!F11</f>
        <v>0</v>
      </c>
      <c r="H4" s="85">
        <f>'ΛΜΟΣ ΕΚΜΕΤ ΦΟΡΕΑ '!G11</f>
        <v>0</v>
      </c>
      <c r="I4" s="85">
        <f>'ΛΜΟΣ ΕΚΜΕΤ ΦΟΡΕΑ '!H11</f>
        <v>0</v>
      </c>
      <c r="J4" s="85">
        <f>'ΛΜΟΣ ΕΚΜΕΤ ΦΟΡΕΑ '!I11</f>
        <v>0</v>
      </c>
      <c r="K4" s="85">
        <f>'ΛΜΟΣ ΕΚΜΕΤ ΦΟΡΕΑ '!J11</f>
        <v>0</v>
      </c>
      <c r="L4" s="85">
        <f>'ΛΜΟΣ ΕΚΜΕΤ ΦΟΡΕΑ '!K11</f>
        <v>0</v>
      </c>
    </row>
    <row r="5" spans="1:12" ht="18" customHeight="1">
      <c r="A5" s="216" t="s">
        <v>123</v>
      </c>
      <c r="B5" s="86">
        <f>B4</f>
        <v>0</v>
      </c>
      <c r="C5" s="86">
        <f aca="true" t="shared" si="0" ref="C5:L5">C4</f>
        <v>0</v>
      </c>
      <c r="D5" s="86">
        <f t="shared" si="0"/>
        <v>0</v>
      </c>
      <c r="E5" s="86">
        <f t="shared" si="0"/>
        <v>0</v>
      </c>
      <c r="F5" s="86">
        <f t="shared" si="0"/>
        <v>0</v>
      </c>
      <c r="G5" s="86">
        <f t="shared" si="0"/>
        <v>0</v>
      </c>
      <c r="H5" s="86">
        <f t="shared" si="0"/>
        <v>0</v>
      </c>
      <c r="I5" s="86">
        <f t="shared" si="0"/>
        <v>0</v>
      </c>
      <c r="J5" s="86">
        <f t="shared" si="0"/>
        <v>0</v>
      </c>
      <c r="K5" s="86">
        <f t="shared" si="0"/>
        <v>0</v>
      </c>
      <c r="L5" s="86">
        <f t="shared" si="0"/>
        <v>0</v>
      </c>
    </row>
    <row r="6" spans="1:12" s="80" customFormat="1" ht="18" customHeight="1">
      <c r="A6" s="73" t="s">
        <v>115</v>
      </c>
      <c r="B6" s="81"/>
      <c r="C6" s="81"/>
      <c r="D6" s="81"/>
      <c r="E6" s="81"/>
      <c r="F6" s="81"/>
      <c r="G6" s="81"/>
      <c r="H6" s="81"/>
      <c r="I6" s="81"/>
      <c r="J6" s="81"/>
      <c r="K6" s="81"/>
      <c r="L6" s="81"/>
    </row>
    <row r="7" spans="1:12" ht="18" customHeight="1">
      <c r="A7" s="217" t="s">
        <v>116</v>
      </c>
      <c r="B7" s="85">
        <f>ΚΟΣΤΟΣ!C45</f>
        <v>0</v>
      </c>
      <c r="C7" s="117"/>
      <c r="D7" s="117"/>
      <c r="E7" s="117"/>
      <c r="F7" s="117"/>
      <c r="G7" s="117"/>
      <c r="H7" s="117"/>
      <c r="I7" s="117"/>
      <c r="J7" s="117"/>
      <c r="K7" s="117"/>
      <c r="L7" s="117"/>
    </row>
    <row r="8" spans="1:12" ht="18" customHeight="1">
      <c r="A8" s="218" t="s">
        <v>250</v>
      </c>
      <c r="B8" s="81"/>
      <c r="C8" s="85">
        <f>'ΚΕΦΑΛΑΙΟ ΚΙΝΗΣΗΣ'!C17</f>
        <v>0</v>
      </c>
      <c r="D8" s="85">
        <f>'ΚΕΦΑΛΑΙΟ ΚΙΝΗΣΗΣ'!D17-'ΚΕΦΑΛΑΙΟ ΚΙΝΗΣΗΣ'!C17</f>
        <v>0</v>
      </c>
      <c r="E8" s="85">
        <f>'ΚΕΦΑΛΑΙΟ ΚΙΝΗΣΗΣ'!E17-'ΚΕΦΑΛΑΙΟ ΚΙΝΗΣΗΣ'!D17</f>
        <v>0</v>
      </c>
      <c r="F8" s="85">
        <f>'ΚΕΦΑΛΑΙΟ ΚΙΝΗΣΗΣ'!F17-'ΚΕΦΑΛΑΙΟ ΚΙΝΗΣΗΣ'!E17</f>
        <v>0</v>
      </c>
      <c r="G8" s="85">
        <f>'ΚΕΦΑΛΑΙΟ ΚΙΝΗΣΗΣ'!G17-'ΚΕΦΑΛΑΙΟ ΚΙΝΗΣΗΣ'!F17</f>
        <v>0</v>
      </c>
      <c r="H8" s="85">
        <f>'ΚΕΦΑΛΑΙΟ ΚΙΝΗΣΗΣ'!H17-'ΚΕΦΑΛΑΙΟ ΚΙΝΗΣΗΣ'!G17</f>
        <v>0</v>
      </c>
      <c r="I8" s="85">
        <f>'ΚΕΦΑΛΑΙΟ ΚΙΝΗΣΗΣ'!I17-'ΚΕΦΑΛΑΙΟ ΚΙΝΗΣΗΣ'!H17</f>
        <v>0</v>
      </c>
      <c r="J8" s="85">
        <f>'ΚΕΦΑΛΑΙΟ ΚΙΝΗΣΗΣ'!J17-'ΚΕΦΑΛΑΙΟ ΚΙΝΗΣΗΣ'!I17</f>
        <v>0</v>
      </c>
      <c r="K8" s="85">
        <f>'ΚΕΦΑΛΑΙΟ ΚΙΝΗΣΗΣ'!K17-'ΚΕΦΑΛΑΙΟ ΚΙΝΗΣΗΣ'!J17</f>
        <v>0</v>
      </c>
      <c r="L8" s="85">
        <f>'ΚΕΦΑΛΑΙΟ ΚΙΝΗΣΗΣ'!L17-'ΚΕΦΑΛΑΙΟ ΚΙΝΗΣΗΣ'!K17</f>
        <v>0</v>
      </c>
    </row>
    <row r="9" spans="1:12" ht="18" customHeight="1">
      <c r="A9" s="216" t="s">
        <v>125</v>
      </c>
      <c r="B9" s="86">
        <f>SUM(B7:B8)</f>
        <v>0</v>
      </c>
      <c r="C9" s="86">
        <f aca="true" t="shared" si="1" ref="C9:L9">SUM(C7:C8)</f>
        <v>0</v>
      </c>
      <c r="D9" s="86">
        <f t="shared" si="1"/>
        <v>0</v>
      </c>
      <c r="E9" s="86">
        <f t="shared" si="1"/>
        <v>0</v>
      </c>
      <c r="F9" s="86">
        <f t="shared" si="1"/>
        <v>0</v>
      </c>
      <c r="G9" s="86">
        <f t="shared" si="1"/>
        <v>0</v>
      </c>
      <c r="H9" s="86">
        <f t="shared" si="1"/>
        <v>0</v>
      </c>
      <c r="I9" s="86">
        <f t="shared" si="1"/>
        <v>0</v>
      </c>
      <c r="J9" s="86">
        <f t="shared" si="1"/>
        <v>0</v>
      </c>
      <c r="K9" s="86">
        <f t="shared" si="1"/>
        <v>0</v>
      </c>
      <c r="L9" s="86">
        <f t="shared" si="1"/>
        <v>0</v>
      </c>
    </row>
    <row r="10" spans="1:12" ht="18" customHeight="1">
      <c r="A10" s="219" t="s">
        <v>117</v>
      </c>
      <c r="B10" s="86">
        <f>B5-B9</f>
        <v>0</v>
      </c>
      <c r="C10" s="86">
        <f aca="true" t="shared" si="2" ref="C10:L10">C5-C9</f>
        <v>0</v>
      </c>
      <c r="D10" s="86">
        <f t="shared" si="2"/>
        <v>0</v>
      </c>
      <c r="E10" s="86">
        <f t="shared" si="2"/>
        <v>0</v>
      </c>
      <c r="F10" s="86">
        <f t="shared" si="2"/>
        <v>0</v>
      </c>
      <c r="G10" s="86">
        <f t="shared" si="2"/>
        <v>0</v>
      </c>
      <c r="H10" s="86">
        <f t="shared" si="2"/>
        <v>0</v>
      </c>
      <c r="I10" s="86">
        <f t="shared" si="2"/>
        <v>0</v>
      </c>
      <c r="J10" s="86">
        <f t="shared" si="2"/>
        <v>0</v>
      </c>
      <c r="K10" s="86">
        <f t="shared" si="2"/>
        <v>0</v>
      </c>
      <c r="L10" s="86">
        <f t="shared" si="2"/>
        <v>0</v>
      </c>
    </row>
    <row r="12" spans="1:12" s="82" customFormat="1" ht="16.5" customHeight="1">
      <c r="A12" s="88" t="s">
        <v>0</v>
      </c>
      <c r="B12" s="84"/>
      <c r="C12" s="84"/>
      <c r="D12" s="84"/>
      <c r="E12" s="84"/>
      <c r="F12" s="84"/>
      <c r="G12" s="84"/>
      <c r="H12" s="84"/>
      <c r="I12" s="84"/>
      <c r="J12" s="84"/>
      <c r="K12" s="84"/>
      <c r="L12" s="84"/>
    </row>
    <row r="13" spans="1:12" s="80" customFormat="1" ht="18" customHeight="1">
      <c r="A13" s="215" t="s">
        <v>118</v>
      </c>
      <c r="B13" s="239"/>
      <c r="C13" s="79"/>
      <c r="D13" s="79"/>
      <c r="E13" s="79"/>
      <c r="F13" s="79"/>
      <c r="G13" s="79"/>
      <c r="H13" s="79"/>
      <c r="I13" s="79"/>
      <c r="J13" s="79"/>
      <c r="K13" s="79"/>
      <c r="L13" s="79"/>
    </row>
    <row r="14" spans="1:12" s="80" customFormat="1" ht="30" customHeight="1">
      <c r="A14" s="54" t="s">
        <v>257</v>
      </c>
      <c r="B14" s="239"/>
      <c r="C14" s="238"/>
      <c r="D14" s="238"/>
      <c r="E14" s="238"/>
      <c r="F14" s="238"/>
      <c r="G14" s="238"/>
      <c r="H14" s="238"/>
      <c r="I14" s="238"/>
      <c r="J14" s="238"/>
      <c r="K14" s="238"/>
      <c r="L14" s="238"/>
    </row>
    <row r="15" spans="1:12" ht="18" customHeight="1">
      <c r="A15" s="216" t="s">
        <v>126</v>
      </c>
      <c r="B15" s="86">
        <f aca="true" t="shared" si="3" ref="B15:L15">B14</f>
        <v>0</v>
      </c>
      <c r="C15" s="86">
        <f t="shared" si="3"/>
        <v>0</v>
      </c>
      <c r="D15" s="86">
        <f t="shared" si="3"/>
        <v>0</v>
      </c>
      <c r="E15" s="86">
        <f t="shared" si="3"/>
        <v>0</v>
      </c>
      <c r="F15" s="86">
        <f t="shared" si="3"/>
        <v>0</v>
      </c>
      <c r="G15" s="86">
        <f t="shared" si="3"/>
        <v>0</v>
      </c>
      <c r="H15" s="86">
        <f t="shared" si="3"/>
        <v>0</v>
      </c>
      <c r="I15" s="86">
        <f t="shared" si="3"/>
        <v>0</v>
      </c>
      <c r="J15" s="86">
        <f t="shared" si="3"/>
        <v>0</v>
      </c>
      <c r="K15" s="86">
        <f t="shared" si="3"/>
        <v>0</v>
      </c>
      <c r="L15" s="86">
        <f t="shared" si="3"/>
        <v>0</v>
      </c>
    </row>
    <row r="16" spans="1:12" s="80" customFormat="1" ht="18" customHeight="1">
      <c r="A16" s="73" t="s">
        <v>119</v>
      </c>
      <c r="B16" s="221"/>
      <c r="C16" s="221"/>
      <c r="D16" s="221"/>
      <c r="E16" s="221"/>
      <c r="F16" s="221"/>
      <c r="G16" s="221"/>
      <c r="H16" s="221"/>
      <c r="I16" s="221"/>
      <c r="J16" s="221"/>
      <c r="K16" s="221"/>
      <c r="L16" s="221"/>
    </row>
    <row r="17" spans="1:13" ht="18" customHeight="1">
      <c r="A17" s="217" t="s">
        <v>288</v>
      </c>
      <c r="B17" s="221"/>
      <c r="C17" s="221"/>
      <c r="D17" s="221"/>
      <c r="E17" s="221"/>
      <c r="F17" s="221"/>
      <c r="G17" s="221"/>
      <c r="H17" s="221"/>
      <c r="I17" s="221"/>
      <c r="J17" s="221"/>
      <c r="K17" s="221"/>
      <c r="L17" s="221"/>
      <c r="M17" s="80"/>
    </row>
    <row r="18" spans="1:13" ht="18" customHeight="1">
      <c r="A18" s="218" t="s">
        <v>250</v>
      </c>
      <c r="B18" s="221"/>
      <c r="C18" s="85">
        <f>'ΚΕΦΑΛΑΙΟ ΚΙΝΗΣΗΣ'!C8</f>
        <v>0</v>
      </c>
      <c r="D18" s="85">
        <f>'ΚΕΦΑΛΑΙΟ ΚΙΝΗΣΗΣ'!D8-'ΚΕΦΑΛΑΙΟ ΚΙΝΗΣΗΣ'!C8</f>
        <v>0</v>
      </c>
      <c r="E18" s="85">
        <f>'ΚΕΦΑΛΑΙΟ ΚΙΝΗΣΗΣ'!E8-'ΚΕΦΑΛΑΙΟ ΚΙΝΗΣΗΣ'!D8</f>
        <v>0</v>
      </c>
      <c r="F18" s="85">
        <f>'ΚΕΦΑΛΑΙΟ ΚΙΝΗΣΗΣ'!F8-'ΚΕΦΑΛΑΙΟ ΚΙΝΗΣΗΣ'!E8</f>
        <v>0</v>
      </c>
      <c r="G18" s="85">
        <f>'ΚΕΦΑΛΑΙΟ ΚΙΝΗΣΗΣ'!G8-'ΚΕΦΑΛΑΙΟ ΚΙΝΗΣΗΣ'!F8</f>
        <v>0</v>
      </c>
      <c r="H18" s="85">
        <f>'ΚΕΦΑΛΑΙΟ ΚΙΝΗΣΗΣ'!H8-'ΚΕΦΑΛΑΙΟ ΚΙΝΗΣΗΣ'!G8</f>
        <v>0</v>
      </c>
      <c r="I18" s="85">
        <f>'ΚΕΦΑΛΑΙΟ ΚΙΝΗΣΗΣ'!I8-'ΚΕΦΑΛΑΙΟ ΚΙΝΗΣΗΣ'!H8</f>
        <v>0</v>
      </c>
      <c r="J18" s="85">
        <f>'ΚΕΦΑΛΑΙΟ ΚΙΝΗΣΗΣ'!J8-'ΚΕΦΑΛΑΙΟ ΚΙΝΗΣΗΣ'!I8</f>
        <v>0</v>
      </c>
      <c r="K18" s="85">
        <f>'ΚΕΦΑΛΑΙΟ ΚΙΝΗΣΗΣ'!K8-'ΚΕΦΑΛΑΙΟ ΚΙΝΗΣΗΣ'!J8</f>
        <v>0</v>
      </c>
      <c r="L18" s="85">
        <f>'ΚΕΦΑΛΑΙΟ ΚΙΝΗΣΗΣ'!L8-'ΚΕΦΑΛΑΙΟ ΚΙΝΗΣΗΣ'!K8</f>
        <v>0</v>
      </c>
      <c r="M18" s="80"/>
    </row>
    <row r="19" spans="1:12" ht="18" customHeight="1">
      <c r="A19" s="216" t="s">
        <v>124</v>
      </c>
      <c r="B19" s="86">
        <f aca="true" t="shared" si="4" ref="B19:L19">SUM(B17:B18)</f>
        <v>0</v>
      </c>
      <c r="C19" s="86">
        <f t="shared" si="4"/>
        <v>0</v>
      </c>
      <c r="D19" s="86">
        <f t="shared" si="4"/>
        <v>0</v>
      </c>
      <c r="E19" s="86">
        <f t="shared" si="4"/>
        <v>0</v>
      </c>
      <c r="F19" s="86">
        <f t="shared" si="4"/>
        <v>0</v>
      </c>
      <c r="G19" s="86">
        <f t="shared" si="4"/>
        <v>0</v>
      </c>
      <c r="H19" s="86">
        <f t="shared" si="4"/>
        <v>0</v>
      </c>
      <c r="I19" s="86">
        <f t="shared" si="4"/>
        <v>0</v>
      </c>
      <c r="J19" s="86">
        <f t="shared" si="4"/>
        <v>0</v>
      </c>
      <c r="K19" s="86">
        <f t="shared" si="4"/>
        <v>0</v>
      </c>
      <c r="L19" s="86">
        <f t="shared" si="4"/>
        <v>0</v>
      </c>
    </row>
    <row r="20" spans="1:12" ht="18" customHeight="1">
      <c r="A20" s="219" t="s">
        <v>120</v>
      </c>
      <c r="B20" s="86">
        <f aca="true" t="shared" si="5" ref="B20:L20">B15-B19</f>
        <v>0</v>
      </c>
      <c r="C20" s="86">
        <f t="shared" si="5"/>
        <v>0</v>
      </c>
      <c r="D20" s="86">
        <f t="shared" si="5"/>
        <v>0</v>
      </c>
      <c r="E20" s="86">
        <f t="shared" si="5"/>
        <v>0</v>
      </c>
      <c r="F20" s="86">
        <f t="shared" si="5"/>
        <v>0</v>
      </c>
      <c r="G20" s="86">
        <f t="shared" si="5"/>
        <v>0</v>
      </c>
      <c r="H20" s="86">
        <f t="shared" si="5"/>
        <v>0</v>
      </c>
      <c r="I20" s="86">
        <f t="shared" si="5"/>
        <v>0</v>
      </c>
      <c r="J20" s="86">
        <f t="shared" si="5"/>
        <v>0</v>
      </c>
      <c r="K20" s="86">
        <f t="shared" si="5"/>
        <v>0</v>
      </c>
      <c r="L20" s="86">
        <f t="shared" si="5"/>
        <v>0</v>
      </c>
    </row>
    <row r="21" spans="1:12" s="82" customFormat="1" ht="18.75" customHeight="1">
      <c r="A21" s="338" t="s">
        <v>121</v>
      </c>
      <c r="B21" s="86">
        <f aca="true" t="shared" si="6" ref="B21:L21">B10-B20</f>
        <v>0</v>
      </c>
      <c r="C21" s="86">
        <f t="shared" si="6"/>
        <v>0</v>
      </c>
      <c r="D21" s="86">
        <f t="shared" si="6"/>
        <v>0</v>
      </c>
      <c r="E21" s="86">
        <f t="shared" si="6"/>
        <v>0</v>
      </c>
      <c r="F21" s="86">
        <f t="shared" si="6"/>
        <v>0</v>
      </c>
      <c r="G21" s="86">
        <f t="shared" si="6"/>
        <v>0</v>
      </c>
      <c r="H21" s="86">
        <f t="shared" si="6"/>
        <v>0</v>
      </c>
      <c r="I21" s="86">
        <f t="shared" si="6"/>
        <v>0</v>
      </c>
      <c r="J21" s="86">
        <f t="shared" si="6"/>
        <v>0</v>
      </c>
      <c r="K21" s="86">
        <f t="shared" si="6"/>
        <v>0</v>
      </c>
      <c r="L21" s="86">
        <f t="shared" si="6"/>
        <v>0</v>
      </c>
    </row>
    <row r="22" spans="1:12" ht="10.5">
      <c r="A22" s="76"/>
      <c r="B22" s="76"/>
      <c r="C22" s="76"/>
      <c r="D22" s="76"/>
      <c r="E22" s="76"/>
      <c r="F22" s="76"/>
      <c r="G22" s="76"/>
      <c r="H22" s="76"/>
      <c r="I22" s="76"/>
      <c r="J22" s="76"/>
      <c r="K22" s="76"/>
      <c r="L22" s="76"/>
    </row>
    <row r="23" spans="1:12" ht="17.25" customHeight="1">
      <c r="A23" s="89" t="s">
        <v>127</v>
      </c>
      <c r="B23" s="293" t="e">
        <f>IRR(B21:L21)</f>
        <v>#NUM!</v>
      </c>
      <c r="C23" s="76"/>
      <c r="D23" s="76"/>
      <c r="E23" s="76"/>
      <c r="F23" s="76"/>
      <c r="G23" s="76"/>
      <c r="H23" s="76"/>
      <c r="I23" s="76"/>
      <c r="J23" s="76"/>
      <c r="K23" s="76"/>
      <c r="L23" s="76"/>
    </row>
    <row r="25" spans="1:12" ht="29.25" customHeight="1">
      <c r="A25" s="116" t="s">
        <v>128</v>
      </c>
      <c r="B25" s="179"/>
      <c r="C25" s="179"/>
      <c r="D25" s="179"/>
      <c r="E25" s="179"/>
      <c r="F25" s="179"/>
      <c r="G25" s="179"/>
      <c r="H25" s="179"/>
      <c r="I25" s="179"/>
      <c r="J25" s="179"/>
      <c r="K25" s="179"/>
      <c r="L25" s="180"/>
    </row>
  </sheetData>
  <sheetProtection/>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L9 B15:L15 B19:L19" emptyCellReference="1"/>
    <ignoredError sqref="B23" evalError="1"/>
  </ignoredErrors>
</worksheet>
</file>

<file path=xl/worksheets/sheet19.xml><?xml version="1.0" encoding="utf-8"?>
<worksheet xmlns="http://schemas.openxmlformats.org/spreadsheetml/2006/main" xmlns:r="http://schemas.openxmlformats.org/officeDocument/2006/relationships">
  <dimension ref="A1:S43"/>
  <sheetViews>
    <sheetView zoomScale="90" zoomScaleNormal="90" zoomScalePageLayoutView="0" workbookViewId="0" topLeftCell="A1">
      <selection activeCell="J29" sqref="J29"/>
    </sheetView>
  </sheetViews>
  <sheetFormatPr defaultColWidth="9.00390625" defaultRowHeight="12.75"/>
  <cols>
    <col min="1" max="1" width="25.875" style="57" customWidth="1"/>
    <col min="2" max="2" width="14.125" style="57" customWidth="1"/>
    <col min="3" max="3" width="13.875" style="57" customWidth="1"/>
    <col min="4" max="4" width="12.875" style="57" customWidth="1"/>
    <col min="5" max="5" width="14.25390625" style="57" customWidth="1"/>
    <col min="6" max="6" width="14.125" style="57" customWidth="1"/>
    <col min="7" max="7" width="13.875" style="57" customWidth="1"/>
    <col min="8" max="8" width="12.875" style="57" customWidth="1"/>
    <col min="9" max="9" width="14.25390625" style="57" customWidth="1"/>
    <col min="10" max="10" width="14.125" style="57" customWidth="1"/>
    <col min="11" max="11" width="13.875" style="57" customWidth="1"/>
    <col min="12" max="12" width="12.875" style="57" customWidth="1"/>
    <col min="13" max="13" width="14.25390625" style="57" customWidth="1"/>
    <col min="14" max="14" width="14.125" style="57" customWidth="1"/>
    <col min="15" max="15" width="13.875" style="57" customWidth="1"/>
    <col min="16" max="16" width="12.875" style="57" customWidth="1"/>
    <col min="17" max="17" width="14.25390625" style="57" customWidth="1"/>
    <col min="18" max="19" width="18.00390625" style="57" customWidth="1"/>
    <col min="20" max="16384" width="9.125" style="57" customWidth="1"/>
  </cols>
  <sheetData>
    <row r="1" spans="1:19" ht="35.25" customHeight="1">
      <c r="A1" s="340" t="s">
        <v>165</v>
      </c>
      <c r="B1" s="514" t="s">
        <v>412</v>
      </c>
      <c r="C1" s="514"/>
      <c r="D1" s="514"/>
      <c r="E1" s="514"/>
      <c r="F1" s="514" t="s">
        <v>413</v>
      </c>
      <c r="G1" s="514"/>
      <c r="H1" s="514"/>
      <c r="I1" s="514"/>
      <c r="J1" s="514" t="s">
        <v>414</v>
      </c>
      <c r="K1" s="514"/>
      <c r="L1" s="514"/>
      <c r="M1" s="514"/>
      <c r="N1" s="514" t="s">
        <v>415</v>
      </c>
      <c r="O1" s="514"/>
      <c r="P1" s="514"/>
      <c r="Q1" s="514"/>
      <c r="R1" s="514" t="s">
        <v>179</v>
      </c>
      <c r="S1" s="514"/>
    </row>
    <row r="2" spans="1:19" ht="45">
      <c r="A2" s="122" t="s">
        <v>161</v>
      </c>
      <c r="B2" s="341" t="s">
        <v>175</v>
      </c>
      <c r="C2" s="341" t="s">
        <v>416</v>
      </c>
      <c r="D2" s="341" t="s">
        <v>177</v>
      </c>
      <c r="E2" s="341" t="s">
        <v>164</v>
      </c>
      <c r="F2" s="341" t="s">
        <v>175</v>
      </c>
      <c r="G2" s="341" t="s">
        <v>416</v>
      </c>
      <c r="H2" s="341" t="s">
        <v>177</v>
      </c>
      <c r="I2" s="341" t="s">
        <v>164</v>
      </c>
      <c r="J2" s="341" t="s">
        <v>175</v>
      </c>
      <c r="K2" s="341" t="s">
        <v>416</v>
      </c>
      <c r="L2" s="341" t="s">
        <v>177</v>
      </c>
      <c r="M2" s="341" t="s">
        <v>164</v>
      </c>
      <c r="N2" s="341" t="s">
        <v>175</v>
      </c>
      <c r="O2" s="341" t="s">
        <v>416</v>
      </c>
      <c r="P2" s="341" t="s">
        <v>177</v>
      </c>
      <c r="Q2" s="341" t="s">
        <v>164</v>
      </c>
      <c r="R2" s="122" t="s">
        <v>178</v>
      </c>
      <c r="S2" s="122" t="s">
        <v>417</v>
      </c>
    </row>
    <row r="3" spans="1:19" ht="18" customHeight="1">
      <c r="A3" s="127" t="s">
        <v>180</v>
      </c>
      <c r="B3" s="128"/>
      <c r="C3" s="128"/>
      <c r="D3" s="128"/>
      <c r="E3" s="129"/>
      <c r="F3" s="128"/>
      <c r="G3" s="128"/>
      <c r="H3" s="128"/>
      <c r="I3" s="129"/>
      <c r="J3" s="128"/>
      <c r="K3" s="128"/>
      <c r="L3" s="128"/>
      <c r="M3" s="129"/>
      <c r="N3" s="128"/>
      <c r="O3" s="128"/>
      <c r="P3" s="128"/>
      <c r="Q3" s="129"/>
      <c r="R3" s="128"/>
      <c r="S3" s="129"/>
    </row>
    <row r="4" spans="1:19" ht="18" customHeight="1">
      <c r="A4" s="123" t="s">
        <v>163</v>
      </c>
      <c r="B4" s="346"/>
      <c r="C4" s="346"/>
      <c r="D4" s="132"/>
      <c r="E4" s="347">
        <f aca="true" t="shared" si="0" ref="E4:E9">C4/300*4</f>
        <v>0</v>
      </c>
      <c r="F4" s="130"/>
      <c r="G4" s="130"/>
      <c r="H4" s="132"/>
      <c r="I4" s="347">
        <f aca="true" t="shared" si="1" ref="I4:I9">G4/300*4</f>
        <v>0</v>
      </c>
      <c r="J4" s="130"/>
      <c r="K4" s="130"/>
      <c r="L4" s="132"/>
      <c r="M4" s="347">
        <f aca="true" t="shared" si="2" ref="M4:M9">K4/300*4</f>
        <v>0</v>
      </c>
      <c r="N4" s="130"/>
      <c r="O4" s="130"/>
      <c r="P4" s="132"/>
      <c r="Q4" s="347">
        <f aca="true" t="shared" si="3" ref="Q4:Q9">O4/300*4</f>
        <v>0</v>
      </c>
      <c r="R4" s="348">
        <f aca="true" t="shared" si="4" ref="R4:R9">IF(AND(B4="",F4="",J4="",N4=""),"",AVERAGE(B4,F4,J4,N4))</f>
      </c>
      <c r="S4" s="349">
        <f aca="true" t="shared" si="5" ref="S4:S9">SUM(E4,I4,M4,Q4)/4</f>
        <v>0</v>
      </c>
    </row>
    <row r="5" spans="1:19" ht="18" customHeight="1">
      <c r="A5" s="123" t="s">
        <v>176</v>
      </c>
      <c r="B5" s="346"/>
      <c r="C5" s="346"/>
      <c r="D5" s="132"/>
      <c r="E5" s="347">
        <f t="shared" si="0"/>
        <v>0</v>
      </c>
      <c r="F5" s="130"/>
      <c r="G5" s="130"/>
      <c r="H5" s="132"/>
      <c r="I5" s="347">
        <f t="shared" si="1"/>
        <v>0</v>
      </c>
      <c r="J5" s="130"/>
      <c r="K5" s="130"/>
      <c r="L5" s="132"/>
      <c r="M5" s="347">
        <f t="shared" si="2"/>
        <v>0</v>
      </c>
      <c r="N5" s="130"/>
      <c r="O5" s="130"/>
      <c r="P5" s="132"/>
      <c r="Q5" s="347">
        <f t="shared" si="3"/>
        <v>0</v>
      </c>
      <c r="R5" s="348">
        <f t="shared" si="4"/>
      </c>
      <c r="S5" s="349">
        <f t="shared" si="5"/>
        <v>0</v>
      </c>
    </row>
    <row r="6" spans="1:19" ht="18" customHeight="1">
      <c r="A6" s="123" t="s">
        <v>404</v>
      </c>
      <c r="B6" s="346"/>
      <c r="C6" s="346"/>
      <c r="D6" s="132"/>
      <c r="E6" s="347">
        <f t="shared" si="0"/>
        <v>0</v>
      </c>
      <c r="F6" s="130"/>
      <c r="G6" s="130"/>
      <c r="H6" s="132"/>
      <c r="I6" s="347">
        <f t="shared" si="1"/>
        <v>0</v>
      </c>
      <c r="J6" s="130"/>
      <c r="K6" s="130"/>
      <c r="L6" s="132"/>
      <c r="M6" s="347">
        <f t="shared" si="2"/>
        <v>0</v>
      </c>
      <c r="N6" s="130"/>
      <c r="O6" s="130"/>
      <c r="P6" s="132"/>
      <c r="Q6" s="347">
        <f t="shared" si="3"/>
        <v>0</v>
      </c>
      <c r="R6" s="348">
        <f t="shared" si="4"/>
      </c>
      <c r="S6" s="349">
        <f t="shared" si="5"/>
        <v>0</v>
      </c>
    </row>
    <row r="7" spans="1:19" ht="18" customHeight="1">
      <c r="A7" s="123" t="s">
        <v>405</v>
      </c>
      <c r="B7" s="346"/>
      <c r="C7" s="346"/>
      <c r="D7" s="132"/>
      <c r="E7" s="347">
        <f t="shared" si="0"/>
        <v>0</v>
      </c>
      <c r="F7" s="130"/>
      <c r="G7" s="130"/>
      <c r="H7" s="132"/>
      <c r="I7" s="347">
        <f t="shared" si="1"/>
        <v>0</v>
      </c>
      <c r="J7" s="130"/>
      <c r="K7" s="130"/>
      <c r="L7" s="132"/>
      <c r="M7" s="347">
        <f t="shared" si="2"/>
        <v>0</v>
      </c>
      <c r="N7" s="130"/>
      <c r="O7" s="130"/>
      <c r="P7" s="132"/>
      <c r="Q7" s="347">
        <f t="shared" si="3"/>
        <v>0</v>
      </c>
      <c r="R7" s="348">
        <f t="shared" si="4"/>
      </c>
      <c r="S7" s="349">
        <f t="shared" si="5"/>
        <v>0</v>
      </c>
    </row>
    <row r="8" spans="1:19" ht="18" customHeight="1">
      <c r="A8" s="123" t="s">
        <v>406</v>
      </c>
      <c r="B8" s="346"/>
      <c r="C8" s="346"/>
      <c r="D8" s="132"/>
      <c r="E8" s="347">
        <f t="shared" si="0"/>
        <v>0</v>
      </c>
      <c r="F8" s="130"/>
      <c r="G8" s="130"/>
      <c r="H8" s="132"/>
      <c r="I8" s="347">
        <f t="shared" si="1"/>
        <v>0</v>
      </c>
      <c r="J8" s="130"/>
      <c r="K8" s="130"/>
      <c r="L8" s="132"/>
      <c r="M8" s="347">
        <f t="shared" si="2"/>
        <v>0</v>
      </c>
      <c r="N8" s="130"/>
      <c r="O8" s="130"/>
      <c r="P8" s="132"/>
      <c r="Q8" s="347">
        <f t="shared" si="3"/>
        <v>0</v>
      </c>
      <c r="R8" s="348">
        <f t="shared" si="4"/>
      </c>
      <c r="S8" s="349">
        <f t="shared" si="5"/>
        <v>0</v>
      </c>
    </row>
    <row r="9" spans="1:19" ht="18" customHeight="1">
      <c r="A9" s="123" t="s">
        <v>419</v>
      </c>
      <c r="B9" s="346"/>
      <c r="C9" s="346"/>
      <c r="D9" s="132"/>
      <c r="E9" s="347">
        <f t="shared" si="0"/>
        <v>0</v>
      </c>
      <c r="F9" s="130"/>
      <c r="G9" s="130"/>
      <c r="H9" s="132"/>
      <c r="I9" s="347">
        <f t="shared" si="1"/>
        <v>0</v>
      </c>
      <c r="J9" s="130"/>
      <c r="K9" s="130"/>
      <c r="L9" s="132"/>
      <c r="M9" s="347">
        <f t="shared" si="2"/>
        <v>0</v>
      </c>
      <c r="N9" s="130"/>
      <c r="O9" s="130"/>
      <c r="P9" s="132"/>
      <c r="Q9" s="347">
        <f t="shared" si="3"/>
        <v>0</v>
      </c>
      <c r="R9" s="348">
        <f t="shared" si="4"/>
      </c>
      <c r="S9" s="349">
        <f t="shared" si="5"/>
        <v>0</v>
      </c>
    </row>
    <row r="10" spans="1:19" ht="18" customHeight="1">
      <c r="A10" s="342" t="s">
        <v>418</v>
      </c>
      <c r="B10" s="343">
        <f>SUM(B4:B9)</f>
        <v>0</v>
      </c>
      <c r="C10" s="343">
        <f>SUM(C4:C9)</f>
        <v>0</v>
      </c>
      <c r="D10" s="132"/>
      <c r="E10" s="344">
        <f>SUM(E4:E9)</f>
        <v>0</v>
      </c>
      <c r="F10" s="343">
        <f>SUM(F4:F9)</f>
        <v>0</v>
      </c>
      <c r="G10" s="343">
        <f>SUM(G4:G9)</f>
        <v>0</v>
      </c>
      <c r="H10" s="132"/>
      <c r="I10" s="344">
        <f>SUM(I4:I9)</f>
        <v>0</v>
      </c>
      <c r="J10" s="343">
        <f>SUM(J4:J9)</f>
        <v>0</v>
      </c>
      <c r="K10" s="343">
        <f>SUM(K4:K9)</f>
        <v>0</v>
      </c>
      <c r="L10" s="132"/>
      <c r="M10" s="344">
        <f>SUM(M4:M9)</f>
        <v>0</v>
      </c>
      <c r="N10" s="343">
        <f>SUM(N4:N9)</f>
        <v>0</v>
      </c>
      <c r="O10" s="343">
        <f>SUM(O4:O9)</f>
        <v>0</v>
      </c>
      <c r="P10" s="132"/>
      <c r="Q10" s="344">
        <f>SUM(Q4:Q9)</f>
        <v>0</v>
      </c>
      <c r="R10" s="345">
        <f>SUM(R4:R9)</f>
        <v>0</v>
      </c>
      <c r="S10" s="344">
        <f>SUM(S4:S9)</f>
        <v>0</v>
      </c>
    </row>
    <row r="11" spans="1:19" ht="18" customHeight="1">
      <c r="A11" s="127" t="s">
        <v>169</v>
      </c>
      <c r="B11" s="128"/>
      <c r="C11" s="128"/>
      <c r="D11" s="128"/>
      <c r="E11" s="129"/>
      <c r="F11" s="128"/>
      <c r="G11" s="128"/>
      <c r="H11" s="128"/>
      <c r="I11" s="129"/>
      <c r="J11" s="128"/>
      <c r="K11" s="128"/>
      <c r="L11" s="128"/>
      <c r="M11" s="129"/>
      <c r="N11" s="128"/>
      <c r="O11" s="128"/>
      <c r="P11" s="128"/>
      <c r="Q11" s="129"/>
      <c r="R11" s="128"/>
      <c r="S11" s="129"/>
    </row>
    <row r="12" spans="1:19" ht="18" customHeight="1">
      <c r="A12" s="123" t="s">
        <v>173</v>
      </c>
      <c r="B12" s="346"/>
      <c r="C12" s="346"/>
      <c r="D12" s="132"/>
      <c r="E12" s="347">
        <f>C12/300*4</f>
        <v>0</v>
      </c>
      <c r="F12" s="130"/>
      <c r="G12" s="130"/>
      <c r="H12" s="132"/>
      <c r="I12" s="347">
        <f>G12/300*4</f>
        <v>0</v>
      </c>
      <c r="J12" s="130"/>
      <c r="K12" s="130"/>
      <c r="L12" s="132"/>
      <c r="M12" s="347">
        <f>K12/300*4</f>
        <v>0</v>
      </c>
      <c r="N12" s="130"/>
      <c r="O12" s="130"/>
      <c r="P12" s="132"/>
      <c r="Q12" s="347">
        <f>O12/300*4</f>
        <v>0</v>
      </c>
      <c r="R12" s="348">
        <f>IF(AND(B12="",F12="",J12="",N12=""),"",AVERAGE(B12,F12,J12,N12))</f>
      </c>
      <c r="S12" s="349">
        <f>SUM(E12,I12,M12,Q12)</f>
        <v>0</v>
      </c>
    </row>
    <row r="13" spans="1:19" ht="18" customHeight="1">
      <c r="A13" s="123" t="s">
        <v>289</v>
      </c>
      <c r="B13" s="346"/>
      <c r="C13" s="346"/>
      <c r="D13" s="132"/>
      <c r="E13" s="347">
        <f>C13/300*4</f>
        <v>0</v>
      </c>
      <c r="F13" s="130"/>
      <c r="G13" s="130"/>
      <c r="H13" s="132"/>
      <c r="I13" s="347">
        <f>G13/300*4</f>
        <v>0</v>
      </c>
      <c r="J13" s="130"/>
      <c r="K13" s="130"/>
      <c r="L13" s="132"/>
      <c r="M13" s="347">
        <f>K13/300*4</f>
        <v>0</v>
      </c>
      <c r="N13" s="130"/>
      <c r="O13" s="130"/>
      <c r="P13" s="132"/>
      <c r="Q13" s="347">
        <f>O13/300*4</f>
        <v>0</v>
      </c>
      <c r="R13" s="348">
        <f>IF(AND(B13="",F13="",J13="",N13=""),"",AVERAGE(B13,F13,J13,N13))</f>
      </c>
      <c r="S13" s="349">
        <f>SUM(E13,I13,M13,Q13)</f>
        <v>0</v>
      </c>
    </row>
    <row r="14" spans="1:19" ht="18" customHeight="1">
      <c r="A14" s="123" t="s">
        <v>419</v>
      </c>
      <c r="B14" s="346"/>
      <c r="C14" s="346"/>
      <c r="D14" s="132"/>
      <c r="E14" s="347">
        <f>C14/300*4</f>
        <v>0</v>
      </c>
      <c r="F14" s="130"/>
      <c r="G14" s="130"/>
      <c r="H14" s="132"/>
      <c r="I14" s="347">
        <f>G14/300*4</f>
        <v>0</v>
      </c>
      <c r="J14" s="130"/>
      <c r="K14" s="130"/>
      <c r="L14" s="132"/>
      <c r="M14" s="347">
        <f>K14/300*4</f>
        <v>0</v>
      </c>
      <c r="N14" s="130"/>
      <c r="O14" s="130"/>
      <c r="P14" s="132"/>
      <c r="Q14" s="347">
        <f>O14/300*4</f>
        <v>0</v>
      </c>
      <c r="R14" s="348">
        <f>IF(AND(B14="",F14="",J14="",N14=""),"",AVERAGE(B14,F14,J14,N14))</f>
      </c>
      <c r="S14" s="349">
        <f>SUM(E14,I14,M14,Q14)</f>
        <v>0</v>
      </c>
    </row>
    <row r="15" spans="1:19" ht="18" customHeight="1">
      <c r="A15" s="342" t="s">
        <v>418</v>
      </c>
      <c r="B15" s="343">
        <f>SUM(B12:B14)</f>
        <v>0</v>
      </c>
      <c r="C15" s="343">
        <f>SUM(C12:C14)</f>
        <v>0</v>
      </c>
      <c r="D15" s="132"/>
      <c r="E15" s="344">
        <f>SUM(E12:E14)</f>
        <v>0</v>
      </c>
      <c r="F15" s="343">
        <f>SUM(F12:F14)</f>
        <v>0</v>
      </c>
      <c r="G15" s="343">
        <f>SUM(G12:G14)</f>
        <v>0</v>
      </c>
      <c r="H15" s="132"/>
      <c r="I15" s="344">
        <f>SUM(I12:I14)</f>
        <v>0</v>
      </c>
      <c r="J15" s="343">
        <f>SUM(J12:J14)</f>
        <v>0</v>
      </c>
      <c r="K15" s="343">
        <f>SUM(K12:K14)</f>
        <v>0</v>
      </c>
      <c r="L15" s="132"/>
      <c r="M15" s="344">
        <f>SUM(M12:M14)</f>
        <v>0</v>
      </c>
      <c r="N15" s="343">
        <f>SUM(N12:N14)</f>
        <v>0</v>
      </c>
      <c r="O15" s="343">
        <f>SUM(O12:O14)</f>
        <v>0</v>
      </c>
      <c r="P15" s="132"/>
      <c r="Q15" s="344">
        <f>SUM(Q12:Q14)</f>
        <v>0</v>
      </c>
      <c r="R15" s="345">
        <f>SUM(R12:R14)</f>
        <v>0</v>
      </c>
      <c r="S15" s="344">
        <f>SUM(S12:S14)</f>
        <v>0</v>
      </c>
    </row>
    <row r="16" spans="1:19" ht="18" customHeight="1">
      <c r="A16" s="122" t="s">
        <v>170</v>
      </c>
      <c r="B16" s="128"/>
      <c r="C16" s="128"/>
      <c r="D16" s="128"/>
      <c r="E16" s="129"/>
      <c r="F16" s="128"/>
      <c r="G16" s="128"/>
      <c r="H16" s="128"/>
      <c r="I16" s="129"/>
      <c r="J16" s="128"/>
      <c r="K16" s="128"/>
      <c r="L16" s="128"/>
      <c r="M16" s="129"/>
      <c r="N16" s="128"/>
      <c r="O16" s="128"/>
      <c r="P16" s="128"/>
      <c r="Q16" s="129"/>
      <c r="R16" s="128"/>
      <c r="S16" s="129"/>
    </row>
    <row r="17" spans="1:19" ht="18" customHeight="1">
      <c r="A17" s="123" t="s">
        <v>173</v>
      </c>
      <c r="B17" s="346"/>
      <c r="C17" s="346"/>
      <c r="D17" s="130"/>
      <c r="E17" s="347">
        <f>(C17/300*4)*(D17/600)</f>
        <v>0</v>
      </c>
      <c r="F17" s="130"/>
      <c r="G17" s="130"/>
      <c r="H17" s="130"/>
      <c r="I17" s="347">
        <f>(G17/300*4)*(H17/600)</f>
        <v>0</v>
      </c>
      <c r="J17" s="130"/>
      <c r="K17" s="130"/>
      <c r="L17" s="130"/>
      <c r="M17" s="347">
        <f>(K17/300*4)*(L17/600)</f>
        <v>0</v>
      </c>
      <c r="N17" s="130"/>
      <c r="O17" s="130"/>
      <c r="P17" s="130"/>
      <c r="Q17" s="347">
        <f>(O17/300*4)*(P17/600)</f>
        <v>0</v>
      </c>
      <c r="R17" s="348">
        <f>IF(AND(B17="",F17="",J17="",N17=""),"",AVERAGE(B17,F17,J17,N17))</f>
      </c>
      <c r="S17" s="349">
        <f>SUM(E17,I17,M17,Q17)</f>
        <v>0</v>
      </c>
    </row>
    <row r="18" spans="1:19" ht="18" customHeight="1">
      <c r="A18" s="123" t="s">
        <v>289</v>
      </c>
      <c r="B18" s="346"/>
      <c r="C18" s="346"/>
      <c r="D18" s="130"/>
      <c r="E18" s="347">
        <f>(C18/300*4)*(D18/600)</f>
        <v>0</v>
      </c>
      <c r="F18" s="130"/>
      <c r="G18" s="130"/>
      <c r="H18" s="130"/>
      <c r="I18" s="347">
        <f>(G18/300*4)*(H18/600)</f>
        <v>0</v>
      </c>
      <c r="J18" s="130"/>
      <c r="K18" s="130"/>
      <c r="L18" s="130"/>
      <c r="M18" s="347">
        <f>(K18/300*4)*(L18/600)</f>
        <v>0</v>
      </c>
      <c r="N18" s="130"/>
      <c r="O18" s="130"/>
      <c r="P18" s="130"/>
      <c r="Q18" s="347">
        <f>(O18/300*4)*(P18/600)</f>
        <v>0</v>
      </c>
      <c r="R18" s="348">
        <f>IF(AND(B18="",F18="",J18="",N18=""),"",AVERAGE(B18,F18,J18,N18))</f>
      </c>
      <c r="S18" s="349">
        <f>SUM(E18,I18,M18,Q18)</f>
        <v>0</v>
      </c>
    </row>
    <row r="19" spans="1:19" ht="18" customHeight="1">
      <c r="A19" s="123" t="s">
        <v>419</v>
      </c>
      <c r="B19" s="346"/>
      <c r="C19" s="346"/>
      <c r="D19" s="130"/>
      <c r="E19" s="347">
        <f>(C19/300*4)*(D19/600)</f>
        <v>0</v>
      </c>
      <c r="F19" s="130"/>
      <c r="G19" s="130"/>
      <c r="H19" s="130"/>
      <c r="I19" s="347">
        <f>(G19/300*4)*(H19/600)</f>
        <v>0</v>
      </c>
      <c r="J19" s="130"/>
      <c r="K19" s="130"/>
      <c r="L19" s="130"/>
      <c r="M19" s="347">
        <f>(K19/300*4)*(L19/600)</f>
        <v>0</v>
      </c>
      <c r="N19" s="130"/>
      <c r="O19" s="130"/>
      <c r="P19" s="130"/>
      <c r="Q19" s="347">
        <f>(O19/300*4)*(P19/600)</f>
        <v>0</v>
      </c>
      <c r="R19" s="348">
        <f>IF(AND(B19="",F19="",J19="",N19=""),"",AVERAGE(B19,F19,J19,N19))</f>
      </c>
      <c r="S19" s="349">
        <f>SUM(E19,I19,M19,Q19)</f>
        <v>0</v>
      </c>
    </row>
    <row r="20" spans="1:19" ht="18" customHeight="1" thickBot="1">
      <c r="A20" s="369" t="s">
        <v>418</v>
      </c>
      <c r="B20" s="370">
        <f>SUM(B17:B19)</f>
        <v>0</v>
      </c>
      <c r="C20" s="370">
        <f>SUM(C17:C19)</f>
        <v>0</v>
      </c>
      <c r="D20" s="371"/>
      <c r="E20" s="372">
        <f>SUM(E17:E19)</f>
        <v>0</v>
      </c>
      <c r="F20" s="370">
        <f>SUM(F17:F19)</f>
        <v>0</v>
      </c>
      <c r="G20" s="370">
        <f>SUM(G17:G19)</f>
        <v>0</v>
      </c>
      <c r="H20" s="371"/>
      <c r="I20" s="372">
        <f>SUM(I17:I19)</f>
        <v>0</v>
      </c>
      <c r="J20" s="370">
        <f>SUM(J17:J19)</f>
        <v>0</v>
      </c>
      <c r="K20" s="370">
        <f>SUM(K17:K19)</f>
        <v>0</v>
      </c>
      <c r="L20" s="371"/>
      <c r="M20" s="372">
        <f>SUM(M17:M19)</f>
        <v>0</v>
      </c>
      <c r="N20" s="370">
        <f>SUM(N17:N19)</f>
        <v>0</v>
      </c>
      <c r="O20" s="370">
        <f>SUM(O17:O19)</f>
        <v>0</v>
      </c>
      <c r="P20" s="371"/>
      <c r="Q20" s="372">
        <f>SUM(Q17:Q19)</f>
        <v>0</v>
      </c>
      <c r="R20" s="373">
        <f>SUM(R17:R19)</f>
        <v>0</v>
      </c>
      <c r="S20" s="372">
        <f>SUM(S17:S19)</f>
        <v>0</v>
      </c>
    </row>
    <row r="21" spans="1:19" ht="18" customHeight="1" thickTop="1">
      <c r="A21" s="366" t="s">
        <v>88</v>
      </c>
      <c r="B21" s="367">
        <f>SUM(B10,B15,B20)</f>
        <v>0</v>
      </c>
      <c r="C21" s="367">
        <f>SUM(C10,C15,C20)</f>
        <v>0</v>
      </c>
      <c r="D21" s="365"/>
      <c r="E21" s="368">
        <f>SUM(E10,E15,E20)</f>
        <v>0</v>
      </c>
      <c r="F21" s="367">
        <f>SUM(F10,F15,F20)</f>
        <v>0</v>
      </c>
      <c r="G21" s="367">
        <f>SUM(G10,G15,G20)</f>
        <v>0</v>
      </c>
      <c r="H21" s="365"/>
      <c r="I21" s="368">
        <f>SUM(I10,I15,I20)</f>
        <v>0</v>
      </c>
      <c r="J21" s="367">
        <f>SUM(J10,J15,J20)</f>
        <v>0</v>
      </c>
      <c r="K21" s="367">
        <f>SUM(K10,K15,K20)</f>
        <v>0</v>
      </c>
      <c r="L21" s="365"/>
      <c r="M21" s="368">
        <f>SUM(M10,M15,M20)</f>
        <v>0</v>
      </c>
      <c r="N21" s="367">
        <f>SUM(N10,N15,N20)</f>
        <v>0</v>
      </c>
      <c r="O21" s="367">
        <f>SUM(O10,O15,O20)</f>
        <v>0</v>
      </c>
      <c r="P21" s="365"/>
      <c r="Q21" s="368">
        <f>SUM(Q10,Q15,Q20)</f>
        <v>0</v>
      </c>
      <c r="R21" s="367">
        <f>SUM(R10,R15,R20)</f>
        <v>0</v>
      </c>
      <c r="S21" s="368">
        <f>SUM(S10,S15,S20)</f>
        <v>0</v>
      </c>
    </row>
    <row r="22" spans="1:19" s="171" customFormat="1" ht="12.75">
      <c r="A22" s="139"/>
      <c r="B22" s="140"/>
      <c r="C22" s="140"/>
      <c r="D22" s="140"/>
      <c r="E22" s="141"/>
      <c r="F22" s="140"/>
      <c r="G22" s="140"/>
      <c r="H22" s="140"/>
      <c r="I22" s="141"/>
      <c r="J22" s="140"/>
      <c r="K22" s="140"/>
      <c r="L22" s="140"/>
      <c r="M22" s="141"/>
      <c r="N22" s="140"/>
      <c r="O22" s="140"/>
      <c r="P22" s="140"/>
      <c r="Q22" s="141"/>
      <c r="R22" s="141"/>
      <c r="S22" s="141"/>
    </row>
    <row r="23" spans="1:6" ht="40.5" customHeight="1">
      <c r="A23" s="521" t="s">
        <v>395</v>
      </c>
      <c r="B23" s="521"/>
      <c r="C23" s="521"/>
      <c r="D23" s="521"/>
      <c r="E23" s="521"/>
      <c r="F23" s="521"/>
    </row>
    <row r="24" spans="1:6" ht="27.75" customHeight="1">
      <c r="A24" s="521" t="s">
        <v>396</v>
      </c>
      <c r="B24" s="521"/>
      <c r="C24" s="521"/>
      <c r="D24" s="521"/>
      <c r="E24" s="521"/>
      <c r="F24" s="521"/>
    </row>
    <row r="25" spans="1:19" s="171" customFormat="1" ht="12.75">
      <c r="A25" s="139"/>
      <c r="B25" s="140"/>
      <c r="C25" s="140"/>
      <c r="D25" s="140"/>
      <c r="E25" s="141"/>
      <c r="F25" s="140"/>
      <c r="G25" s="140"/>
      <c r="H25" s="140"/>
      <c r="I25" s="141"/>
      <c r="J25" s="140"/>
      <c r="K25" s="140"/>
      <c r="L25" s="140"/>
      <c r="M25" s="141"/>
      <c r="N25" s="140"/>
      <c r="O25" s="140"/>
      <c r="P25" s="140"/>
      <c r="Q25" s="141"/>
      <c r="R25" s="141"/>
      <c r="S25" s="141"/>
    </row>
    <row r="26" spans="1:8" ht="30.75" customHeight="1">
      <c r="A26" s="514" t="s">
        <v>174</v>
      </c>
      <c r="B26" s="514"/>
      <c r="C26" s="514"/>
      <c r="D26" s="514"/>
      <c r="E26" s="514"/>
      <c r="F26" s="514"/>
      <c r="G26" s="514"/>
      <c r="H26" s="514"/>
    </row>
    <row r="27" spans="1:8" ht="45">
      <c r="A27" s="122" t="s">
        <v>166</v>
      </c>
      <c r="B27" s="341" t="s">
        <v>161</v>
      </c>
      <c r="C27" s="341" t="s">
        <v>434</v>
      </c>
      <c r="D27" s="341" t="s">
        <v>435</v>
      </c>
      <c r="E27" s="341" t="s">
        <v>164</v>
      </c>
      <c r="F27" s="513" t="s">
        <v>172</v>
      </c>
      <c r="G27" s="513"/>
      <c r="H27" s="513"/>
    </row>
    <row r="28" spans="1:8" ht="18" customHeight="1">
      <c r="A28" s="127" t="s">
        <v>180</v>
      </c>
      <c r="B28" s="133"/>
      <c r="C28" s="128"/>
      <c r="D28" s="133"/>
      <c r="E28" s="133"/>
      <c r="F28" s="128"/>
      <c r="G28" s="128"/>
      <c r="H28" s="129"/>
    </row>
    <row r="29" spans="1:8" ht="18" customHeight="1">
      <c r="A29" s="123"/>
      <c r="B29" s="123"/>
      <c r="C29" s="134"/>
      <c r="D29" s="132"/>
      <c r="E29" s="135">
        <f aca="true" t="shared" si="6" ref="E29:E34">C29/300</f>
        <v>0</v>
      </c>
      <c r="F29" s="515"/>
      <c r="G29" s="516"/>
      <c r="H29" s="517"/>
    </row>
    <row r="30" spans="1:8" ht="18" customHeight="1">
      <c r="A30" s="123"/>
      <c r="B30" s="123"/>
      <c r="C30" s="134"/>
      <c r="D30" s="132"/>
      <c r="E30" s="135">
        <f t="shared" si="6"/>
        <v>0</v>
      </c>
      <c r="F30" s="515"/>
      <c r="G30" s="516"/>
      <c r="H30" s="517"/>
    </row>
    <row r="31" spans="1:8" ht="18" customHeight="1">
      <c r="A31" s="123"/>
      <c r="B31" s="123"/>
      <c r="C31" s="134"/>
      <c r="D31" s="132"/>
      <c r="E31" s="135">
        <f t="shared" si="6"/>
        <v>0</v>
      </c>
      <c r="F31" s="515"/>
      <c r="G31" s="516"/>
      <c r="H31" s="517"/>
    </row>
    <row r="32" spans="1:8" ht="18" customHeight="1">
      <c r="A32" s="123"/>
      <c r="B32" s="123"/>
      <c r="C32" s="134"/>
      <c r="D32" s="132"/>
      <c r="E32" s="135">
        <f t="shared" si="6"/>
        <v>0</v>
      </c>
      <c r="F32" s="515"/>
      <c r="G32" s="516"/>
      <c r="H32" s="517"/>
    </row>
    <row r="33" spans="1:8" ht="18" customHeight="1">
      <c r="A33" s="123"/>
      <c r="B33" s="123"/>
      <c r="C33" s="134"/>
      <c r="D33" s="132"/>
      <c r="E33" s="135">
        <f t="shared" si="6"/>
        <v>0</v>
      </c>
      <c r="F33" s="515"/>
      <c r="G33" s="516"/>
      <c r="H33" s="517"/>
    </row>
    <row r="34" spans="1:8" ht="18" customHeight="1">
      <c r="A34" s="123"/>
      <c r="B34" s="123"/>
      <c r="C34" s="134"/>
      <c r="D34" s="132"/>
      <c r="E34" s="135">
        <f t="shared" si="6"/>
        <v>0</v>
      </c>
      <c r="F34" s="515"/>
      <c r="G34" s="516"/>
      <c r="H34" s="517"/>
    </row>
    <row r="35" spans="1:8" ht="18" customHeight="1">
      <c r="A35" s="127" t="s">
        <v>169</v>
      </c>
      <c r="B35" s="133"/>
      <c r="C35" s="128"/>
      <c r="D35" s="133"/>
      <c r="E35" s="133"/>
      <c r="F35" s="128"/>
      <c r="G35" s="128"/>
      <c r="H35" s="129"/>
    </row>
    <row r="36" spans="1:8" ht="18" customHeight="1">
      <c r="A36" s="123"/>
      <c r="B36" s="123"/>
      <c r="C36" s="134"/>
      <c r="D36" s="132"/>
      <c r="E36" s="135">
        <f>C36/300</f>
        <v>0</v>
      </c>
      <c r="F36" s="515"/>
      <c r="G36" s="516"/>
      <c r="H36" s="517"/>
    </row>
    <row r="37" spans="1:8" ht="18" customHeight="1">
      <c r="A37" s="123"/>
      <c r="B37" s="123"/>
      <c r="C37" s="134"/>
      <c r="D37" s="132"/>
      <c r="E37" s="135">
        <f>C37/300</f>
        <v>0</v>
      </c>
      <c r="F37" s="515"/>
      <c r="G37" s="516"/>
      <c r="H37" s="517"/>
    </row>
    <row r="38" spans="1:8" ht="18" customHeight="1">
      <c r="A38" s="127" t="s">
        <v>170</v>
      </c>
      <c r="B38" s="133"/>
      <c r="C38" s="128"/>
      <c r="D38" s="133"/>
      <c r="E38" s="133"/>
      <c r="F38" s="128"/>
      <c r="G38" s="128"/>
      <c r="H38" s="129"/>
    </row>
    <row r="39" spans="1:8" ht="18" customHeight="1">
      <c r="A39" s="123"/>
      <c r="B39" s="123"/>
      <c r="C39" s="134"/>
      <c r="D39" s="134"/>
      <c r="E39" s="135">
        <f>(C39/300)*(D39/2400)</f>
        <v>0</v>
      </c>
      <c r="F39" s="515"/>
      <c r="G39" s="516"/>
      <c r="H39" s="517"/>
    </row>
    <row r="40" spans="1:8" ht="18" customHeight="1">
      <c r="A40" s="123"/>
      <c r="B40" s="123"/>
      <c r="C40" s="134"/>
      <c r="D40" s="134"/>
      <c r="E40" s="135">
        <f>(C40/300)*(D40/2400)</f>
        <v>0</v>
      </c>
      <c r="F40" s="515"/>
      <c r="G40" s="516"/>
      <c r="H40" s="517"/>
    </row>
    <row r="41" spans="1:8" ht="18" customHeight="1">
      <c r="A41" s="124" t="s">
        <v>88</v>
      </c>
      <c r="B41" s="132"/>
      <c r="C41" s="132"/>
      <c r="D41" s="132"/>
      <c r="E41" s="131">
        <f>SUM(E29:E34)+SUM(E39:E40)+SUM(E36:E37)</f>
        <v>0</v>
      </c>
      <c r="F41" s="518"/>
      <c r="G41" s="519"/>
      <c r="H41" s="520"/>
    </row>
    <row r="42" spans="1:8" ht="53.25" customHeight="1">
      <c r="A42" s="125" t="s">
        <v>420</v>
      </c>
      <c r="B42" s="132"/>
      <c r="C42" s="132"/>
      <c r="D42" s="132"/>
      <c r="E42" s="351" t="e">
        <f>E41/S21</f>
        <v>#DIV/0!</v>
      </c>
      <c r="F42" s="518"/>
      <c r="G42" s="519"/>
      <c r="H42" s="520"/>
    </row>
    <row r="43" s="171" customFormat="1" ht="12.75">
      <c r="A43" s="136"/>
    </row>
  </sheetData>
  <sheetProtection/>
  <mergeCells count="21">
    <mergeCell ref="R1:S1"/>
    <mergeCell ref="F30:H30"/>
    <mergeCell ref="F31:H31"/>
    <mergeCell ref="F32:H32"/>
    <mergeCell ref="F29:H29"/>
    <mergeCell ref="A23:F23"/>
    <mergeCell ref="F42:H42"/>
    <mergeCell ref="A26:H26"/>
    <mergeCell ref="F34:H34"/>
    <mergeCell ref="F36:H36"/>
    <mergeCell ref="F37:H37"/>
    <mergeCell ref="A24:F24"/>
    <mergeCell ref="F40:H40"/>
    <mergeCell ref="F33:H33"/>
    <mergeCell ref="F27:H27"/>
    <mergeCell ref="N1:Q1"/>
    <mergeCell ref="F39:H39"/>
    <mergeCell ref="B1:E1"/>
    <mergeCell ref="F1:I1"/>
    <mergeCell ref="F41:H41"/>
    <mergeCell ref="J1:M1"/>
  </mergeCells>
  <printOptions/>
  <pageMargins left="0.75" right="0.75" top="1" bottom="1" header="0.5" footer="0.5"/>
  <pageSetup horizontalDpi="600" verticalDpi="600" orientation="portrait" paperSize="9" r:id="rId1"/>
  <ignoredErrors>
    <ignoredError sqref="E20 M10:M11 Q10:Q11 I11 M16 E16 Q16:S16 I16 R11 E11" emptyCellReference="1"/>
  </ignoredErrors>
</worksheet>
</file>

<file path=xl/worksheets/sheet2.xml><?xml version="1.0" encoding="utf-8"?>
<worksheet xmlns="http://schemas.openxmlformats.org/spreadsheetml/2006/main" xmlns:r="http://schemas.openxmlformats.org/officeDocument/2006/relationships">
  <dimension ref="A1:V538"/>
  <sheetViews>
    <sheetView zoomScalePageLayoutView="0" workbookViewId="0" topLeftCell="A1">
      <selection activeCell="F8" sqref="F8"/>
    </sheetView>
  </sheetViews>
  <sheetFormatPr defaultColWidth="9.00390625" defaultRowHeight="12.75"/>
  <cols>
    <col min="1" max="1" width="48.375" style="57" customWidth="1"/>
    <col min="2" max="2" width="12.125" style="174" customWidth="1"/>
    <col min="3" max="3" width="13.00390625" style="13" customWidth="1"/>
    <col min="4" max="4" width="14.75390625" style="13" customWidth="1"/>
    <col min="5" max="18" width="13.75390625" style="299" customWidth="1"/>
    <col min="19" max="16384" width="9.125" style="57" customWidth="1"/>
  </cols>
  <sheetData>
    <row r="1" spans="1:10" ht="48" customHeight="1">
      <c r="A1" s="412" t="s">
        <v>383</v>
      </c>
      <c r="B1" s="412"/>
      <c r="C1" s="412"/>
      <c r="D1" s="412"/>
      <c r="E1" s="389" t="s">
        <v>382</v>
      </c>
      <c r="F1" s="390"/>
      <c r="G1" s="390"/>
      <c r="H1" s="390"/>
      <c r="I1" s="390"/>
      <c r="J1" s="391"/>
    </row>
    <row r="3" spans="1:18" ht="60" customHeight="1">
      <c r="A3" s="408" t="s">
        <v>53</v>
      </c>
      <c r="B3" s="408"/>
      <c r="C3" s="408"/>
      <c r="D3" s="409"/>
      <c r="E3" s="403" t="s">
        <v>385</v>
      </c>
      <c r="F3" s="399"/>
      <c r="G3" s="398" t="s">
        <v>386</v>
      </c>
      <c r="H3" s="399"/>
      <c r="I3" s="398" t="s">
        <v>387</v>
      </c>
      <c r="J3" s="399"/>
      <c r="K3" s="398" t="s">
        <v>388</v>
      </c>
      <c r="L3" s="399"/>
      <c r="M3" s="398" t="s">
        <v>389</v>
      </c>
      <c r="N3" s="399"/>
      <c r="O3" s="398" t="s">
        <v>390</v>
      </c>
      <c r="P3" s="399"/>
      <c r="Q3" s="398" t="s">
        <v>391</v>
      </c>
      <c r="R3" s="399"/>
    </row>
    <row r="4" spans="1:18" ht="20.25" customHeight="1">
      <c r="A4" s="395"/>
      <c r="B4" s="396"/>
      <c r="C4" s="410" t="s">
        <v>24</v>
      </c>
      <c r="D4" s="411"/>
      <c r="E4" s="404"/>
      <c r="F4" s="401"/>
      <c r="G4" s="400"/>
      <c r="H4" s="401"/>
      <c r="I4" s="400"/>
      <c r="J4" s="401"/>
      <c r="K4" s="400"/>
      <c r="L4" s="401"/>
      <c r="M4" s="400"/>
      <c r="N4" s="401"/>
      <c r="O4" s="400"/>
      <c r="P4" s="401"/>
      <c r="Q4" s="400"/>
      <c r="R4" s="401"/>
    </row>
    <row r="5" spans="1:22" ht="45" customHeight="1">
      <c r="A5" s="395"/>
      <c r="B5" s="396"/>
      <c r="C5" s="1" t="s">
        <v>50</v>
      </c>
      <c r="D5" s="317" t="s">
        <v>384</v>
      </c>
      <c r="E5" s="316" t="s">
        <v>50</v>
      </c>
      <c r="F5" s="300" t="s">
        <v>51</v>
      </c>
      <c r="G5" s="67" t="s">
        <v>50</v>
      </c>
      <c r="H5" s="300" t="s">
        <v>51</v>
      </c>
      <c r="I5" s="67" t="s">
        <v>50</v>
      </c>
      <c r="J5" s="300" t="s">
        <v>51</v>
      </c>
      <c r="K5" s="67" t="s">
        <v>50</v>
      </c>
      <c r="L5" s="300" t="s">
        <v>51</v>
      </c>
      <c r="M5" s="67" t="s">
        <v>50</v>
      </c>
      <c r="N5" s="300" t="s">
        <v>51</v>
      </c>
      <c r="O5" s="67" t="s">
        <v>50</v>
      </c>
      <c r="P5" s="300" t="s">
        <v>51</v>
      </c>
      <c r="Q5" s="67" t="s">
        <v>50</v>
      </c>
      <c r="R5" s="300" t="s">
        <v>51</v>
      </c>
      <c r="S5" s="298"/>
      <c r="T5" s="298"/>
      <c r="U5" s="298"/>
      <c r="V5" s="298"/>
    </row>
    <row r="6" spans="1:18" ht="12.75" customHeight="1">
      <c r="A6" s="392" t="s">
        <v>25</v>
      </c>
      <c r="B6" s="393"/>
      <c r="C6" s="393"/>
      <c r="D6" s="393"/>
      <c r="E6" s="393"/>
      <c r="F6" s="393"/>
      <c r="G6" s="393"/>
      <c r="H6" s="393"/>
      <c r="I6" s="393"/>
      <c r="J6" s="393"/>
      <c r="K6" s="393"/>
      <c r="L6" s="393"/>
      <c r="M6" s="393"/>
      <c r="N6" s="393"/>
      <c r="O6" s="393"/>
      <c r="P6" s="393"/>
      <c r="Q6" s="393"/>
      <c r="R6" s="394"/>
    </row>
    <row r="7" spans="1:18" ht="12.75">
      <c r="A7" s="318" t="s">
        <v>26</v>
      </c>
      <c r="B7" s="294" t="s">
        <v>27</v>
      </c>
      <c r="C7" s="9">
        <v>0</v>
      </c>
      <c r="D7" s="301">
        <v>0</v>
      </c>
      <c r="E7" s="309"/>
      <c r="F7" s="3"/>
      <c r="G7" s="9"/>
      <c r="H7" s="10"/>
      <c r="I7" s="9"/>
      <c r="J7" s="10"/>
      <c r="K7" s="9"/>
      <c r="L7" s="10"/>
      <c r="M7" s="9"/>
      <c r="N7" s="10"/>
      <c r="O7" s="9"/>
      <c r="P7" s="10"/>
      <c r="Q7" s="9"/>
      <c r="R7" s="10"/>
    </row>
    <row r="8" spans="1:18" ht="21">
      <c r="A8" s="319" t="s">
        <v>28</v>
      </c>
      <c r="B8" s="246" t="s">
        <v>27</v>
      </c>
      <c r="C8" s="2">
        <v>0</v>
      </c>
      <c r="D8" s="302">
        <v>0</v>
      </c>
      <c r="E8" s="309"/>
      <c r="F8" s="3"/>
      <c r="G8" s="2"/>
      <c r="H8" s="3"/>
      <c r="I8" s="2"/>
      <c r="J8" s="3"/>
      <c r="K8" s="2"/>
      <c r="L8" s="3"/>
      <c r="M8" s="2"/>
      <c r="N8" s="3"/>
      <c r="O8" s="2"/>
      <c r="P8" s="3"/>
      <c r="Q8" s="2"/>
      <c r="R8" s="3"/>
    </row>
    <row r="9" spans="1:18" ht="12.75">
      <c r="A9" s="413" t="s">
        <v>29</v>
      </c>
      <c r="B9" s="261" t="s">
        <v>27</v>
      </c>
      <c r="C9" s="4">
        <v>0</v>
      </c>
      <c r="D9" s="303">
        <v>0</v>
      </c>
      <c r="E9" s="310"/>
      <c r="F9" s="5"/>
      <c r="G9" s="4"/>
      <c r="H9" s="5"/>
      <c r="I9" s="4"/>
      <c r="J9" s="5"/>
      <c r="K9" s="4"/>
      <c r="L9" s="5"/>
      <c r="M9" s="4"/>
      <c r="N9" s="5"/>
      <c r="O9" s="4"/>
      <c r="P9" s="5"/>
      <c r="Q9" s="4"/>
      <c r="R9" s="5"/>
    </row>
    <row r="10" spans="1:18" ht="21">
      <c r="A10" s="413"/>
      <c r="B10" s="261" t="s">
        <v>30</v>
      </c>
      <c r="C10" s="4">
        <v>0</v>
      </c>
      <c r="D10" s="303">
        <v>0</v>
      </c>
      <c r="E10" s="310"/>
      <c r="F10" s="5"/>
      <c r="G10" s="4"/>
      <c r="H10" s="5"/>
      <c r="I10" s="4"/>
      <c r="J10" s="5"/>
      <c r="K10" s="4"/>
      <c r="L10" s="5"/>
      <c r="M10" s="4"/>
      <c r="N10" s="5"/>
      <c r="O10" s="4"/>
      <c r="P10" s="5"/>
      <c r="Q10" s="4"/>
      <c r="R10" s="5"/>
    </row>
    <row r="11" spans="1:18" ht="12.75">
      <c r="A11" s="413"/>
      <c r="B11" s="246" t="s">
        <v>31</v>
      </c>
      <c r="C11" s="15">
        <f aca="true" t="shared" si="0" ref="C11:R11">C9+C10</f>
        <v>0</v>
      </c>
      <c r="D11" s="304">
        <f t="shared" si="0"/>
        <v>0</v>
      </c>
      <c r="E11" s="311">
        <f t="shared" si="0"/>
        <v>0</v>
      </c>
      <c r="F11" s="15">
        <f t="shared" si="0"/>
        <v>0</v>
      </c>
      <c r="G11" s="15">
        <f t="shared" si="0"/>
        <v>0</v>
      </c>
      <c r="H11" s="15">
        <f t="shared" si="0"/>
        <v>0</v>
      </c>
      <c r="I11" s="15">
        <f t="shared" si="0"/>
        <v>0</v>
      </c>
      <c r="J11" s="15">
        <f t="shared" si="0"/>
        <v>0</v>
      </c>
      <c r="K11" s="15">
        <f t="shared" si="0"/>
        <v>0</v>
      </c>
      <c r="L11" s="15">
        <f t="shared" si="0"/>
        <v>0</v>
      </c>
      <c r="M11" s="15">
        <f t="shared" si="0"/>
        <v>0</v>
      </c>
      <c r="N11" s="15">
        <f t="shared" si="0"/>
        <v>0</v>
      </c>
      <c r="O11" s="15">
        <f t="shared" si="0"/>
        <v>0</v>
      </c>
      <c r="P11" s="15">
        <f t="shared" si="0"/>
        <v>0</v>
      </c>
      <c r="Q11" s="15">
        <f t="shared" si="0"/>
        <v>0</v>
      </c>
      <c r="R11" s="15">
        <f t="shared" si="0"/>
        <v>0</v>
      </c>
    </row>
    <row r="12" spans="1:18" ht="12.75">
      <c r="A12" s="319" t="s">
        <v>32</v>
      </c>
      <c r="B12" s="246" t="s">
        <v>27</v>
      </c>
      <c r="C12" s="2">
        <v>0</v>
      </c>
      <c r="D12" s="302">
        <v>0</v>
      </c>
      <c r="E12" s="309"/>
      <c r="F12" s="3"/>
      <c r="G12" s="2"/>
      <c r="H12" s="3"/>
      <c r="I12" s="2"/>
      <c r="J12" s="3"/>
      <c r="K12" s="2"/>
      <c r="L12" s="3"/>
      <c r="M12" s="2"/>
      <c r="N12" s="3"/>
      <c r="O12" s="2"/>
      <c r="P12" s="3"/>
      <c r="Q12" s="2"/>
      <c r="R12" s="3"/>
    </row>
    <row r="13" spans="1:18" ht="12.75">
      <c r="A13" s="319" t="s">
        <v>33</v>
      </c>
      <c r="B13" s="246" t="s">
        <v>27</v>
      </c>
      <c r="C13" s="2">
        <v>0</v>
      </c>
      <c r="D13" s="302">
        <v>0</v>
      </c>
      <c r="E13" s="309"/>
      <c r="F13" s="3"/>
      <c r="G13" s="2"/>
      <c r="H13" s="3"/>
      <c r="I13" s="2"/>
      <c r="J13" s="3"/>
      <c r="K13" s="2"/>
      <c r="L13" s="3"/>
      <c r="M13" s="2"/>
      <c r="N13" s="3"/>
      <c r="O13" s="2"/>
      <c r="P13" s="3"/>
      <c r="Q13" s="2"/>
      <c r="R13" s="3"/>
    </row>
    <row r="14" spans="1:18" ht="12.75">
      <c r="A14" s="413" t="s">
        <v>34</v>
      </c>
      <c r="B14" s="261" t="s">
        <v>27</v>
      </c>
      <c r="C14" s="4">
        <v>0</v>
      </c>
      <c r="D14" s="303">
        <v>0</v>
      </c>
      <c r="E14" s="310"/>
      <c r="F14" s="5"/>
      <c r="G14" s="4"/>
      <c r="H14" s="5"/>
      <c r="I14" s="4"/>
      <c r="J14" s="5"/>
      <c r="K14" s="4"/>
      <c r="L14" s="5"/>
      <c r="M14" s="4"/>
      <c r="N14" s="5"/>
      <c r="O14" s="4"/>
      <c r="P14" s="5"/>
      <c r="Q14" s="4"/>
      <c r="R14" s="5"/>
    </row>
    <row r="15" spans="1:18" ht="21">
      <c r="A15" s="413"/>
      <c r="B15" s="261" t="s">
        <v>30</v>
      </c>
      <c r="C15" s="4">
        <v>0</v>
      </c>
      <c r="D15" s="305">
        <v>0</v>
      </c>
      <c r="E15" s="310"/>
      <c r="F15" s="6"/>
      <c r="G15" s="4"/>
      <c r="H15" s="6"/>
      <c r="I15" s="4"/>
      <c r="J15" s="6"/>
      <c r="K15" s="4"/>
      <c r="L15" s="6"/>
      <c r="M15" s="4"/>
      <c r="N15" s="6"/>
      <c r="O15" s="4"/>
      <c r="P15" s="6"/>
      <c r="Q15" s="4"/>
      <c r="R15" s="6"/>
    </row>
    <row r="16" spans="1:18" ht="12.75">
      <c r="A16" s="413"/>
      <c r="B16" s="246" t="s">
        <v>31</v>
      </c>
      <c r="C16" s="15">
        <f aca="true" t="shared" si="1" ref="C16:R16">C14+C15</f>
        <v>0</v>
      </c>
      <c r="D16" s="304">
        <f t="shared" si="1"/>
        <v>0</v>
      </c>
      <c r="E16" s="311">
        <f t="shared" si="1"/>
        <v>0</v>
      </c>
      <c r="F16" s="15">
        <f t="shared" si="1"/>
        <v>0</v>
      </c>
      <c r="G16" s="15">
        <f t="shared" si="1"/>
        <v>0</v>
      </c>
      <c r="H16" s="15">
        <f t="shared" si="1"/>
        <v>0</v>
      </c>
      <c r="I16" s="15">
        <f t="shared" si="1"/>
        <v>0</v>
      </c>
      <c r="J16" s="15">
        <f t="shared" si="1"/>
        <v>0</v>
      </c>
      <c r="K16" s="15">
        <f t="shared" si="1"/>
        <v>0</v>
      </c>
      <c r="L16" s="15">
        <f t="shared" si="1"/>
        <v>0</v>
      </c>
      <c r="M16" s="15">
        <f t="shared" si="1"/>
        <v>0</v>
      </c>
      <c r="N16" s="15">
        <f t="shared" si="1"/>
        <v>0</v>
      </c>
      <c r="O16" s="15">
        <f t="shared" si="1"/>
        <v>0</v>
      </c>
      <c r="P16" s="15">
        <f t="shared" si="1"/>
        <v>0</v>
      </c>
      <c r="Q16" s="15">
        <f t="shared" si="1"/>
        <v>0</v>
      </c>
      <c r="R16" s="15">
        <f t="shared" si="1"/>
        <v>0</v>
      </c>
    </row>
    <row r="17" spans="1:18" ht="21">
      <c r="A17" s="319" t="s">
        <v>35</v>
      </c>
      <c r="B17" s="246" t="s">
        <v>27</v>
      </c>
      <c r="C17" s="2">
        <v>0</v>
      </c>
      <c r="D17" s="302">
        <v>0</v>
      </c>
      <c r="E17" s="309"/>
      <c r="F17" s="3"/>
      <c r="G17" s="2"/>
      <c r="H17" s="3"/>
      <c r="I17" s="2"/>
      <c r="J17" s="3"/>
      <c r="K17" s="2"/>
      <c r="L17" s="3"/>
      <c r="M17" s="2"/>
      <c r="N17" s="3"/>
      <c r="O17" s="2"/>
      <c r="P17" s="3"/>
      <c r="Q17" s="2"/>
      <c r="R17" s="3"/>
    </row>
    <row r="18" spans="1:18" ht="31.5">
      <c r="A18" s="319" t="s">
        <v>36</v>
      </c>
      <c r="B18" s="246" t="s">
        <v>27</v>
      </c>
      <c r="C18" s="2">
        <v>0</v>
      </c>
      <c r="D18" s="302">
        <v>0</v>
      </c>
      <c r="E18" s="309"/>
      <c r="F18" s="3"/>
      <c r="G18" s="2"/>
      <c r="H18" s="3"/>
      <c r="I18" s="2"/>
      <c r="J18" s="3"/>
      <c r="K18" s="2"/>
      <c r="L18" s="3"/>
      <c r="M18" s="2"/>
      <c r="N18" s="3"/>
      <c r="O18" s="2"/>
      <c r="P18" s="3"/>
      <c r="Q18" s="2"/>
      <c r="R18" s="3"/>
    </row>
    <row r="19" spans="1:18" ht="12.75">
      <c r="A19" s="405" t="s">
        <v>37</v>
      </c>
      <c r="B19" s="261" t="s">
        <v>27</v>
      </c>
      <c r="C19" s="16">
        <f aca="true" t="shared" si="2" ref="C19:R19">C18+C17+C14+C13+C12+C9+C8+C7</f>
        <v>0</v>
      </c>
      <c r="D19" s="306">
        <f t="shared" si="2"/>
        <v>0</v>
      </c>
      <c r="E19" s="312">
        <f t="shared" si="2"/>
        <v>0</v>
      </c>
      <c r="F19" s="16">
        <f t="shared" si="2"/>
        <v>0</v>
      </c>
      <c r="G19" s="16">
        <f t="shared" si="2"/>
        <v>0</v>
      </c>
      <c r="H19" s="16">
        <f t="shared" si="2"/>
        <v>0</v>
      </c>
      <c r="I19" s="16">
        <f t="shared" si="2"/>
        <v>0</v>
      </c>
      <c r="J19" s="16">
        <f t="shared" si="2"/>
        <v>0</v>
      </c>
      <c r="K19" s="16">
        <f t="shared" si="2"/>
        <v>0</v>
      </c>
      <c r="L19" s="16">
        <f t="shared" si="2"/>
        <v>0</v>
      </c>
      <c r="M19" s="16">
        <f t="shared" si="2"/>
        <v>0</v>
      </c>
      <c r="N19" s="16">
        <f t="shared" si="2"/>
        <v>0</v>
      </c>
      <c r="O19" s="16">
        <f t="shared" si="2"/>
        <v>0</v>
      </c>
      <c r="P19" s="16">
        <f t="shared" si="2"/>
        <v>0</v>
      </c>
      <c r="Q19" s="16">
        <f t="shared" si="2"/>
        <v>0</v>
      </c>
      <c r="R19" s="16">
        <f t="shared" si="2"/>
        <v>0</v>
      </c>
    </row>
    <row r="20" spans="1:18" ht="21">
      <c r="A20" s="406"/>
      <c r="B20" s="261" t="s">
        <v>30</v>
      </c>
      <c r="C20" s="16">
        <f aca="true" t="shared" si="3" ref="C20:R20">C15+C10</f>
        <v>0</v>
      </c>
      <c r="D20" s="306">
        <f t="shared" si="3"/>
        <v>0</v>
      </c>
      <c r="E20" s="312">
        <f t="shared" si="3"/>
        <v>0</v>
      </c>
      <c r="F20" s="16">
        <f t="shared" si="3"/>
        <v>0</v>
      </c>
      <c r="G20" s="16">
        <f t="shared" si="3"/>
        <v>0</v>
      </c>
      <c r="H20" s="16">
        <f t="shared" si="3"/>
        <v>0</v>
      </c>
      <c r="I20" s="16">
        <f t="shared" si="3"/>
        <v>0</v>
      </c>
      <c r="J20" s="16">
        <f t="shared" si="3"/>
        <v>0</v>
      </c>
      <c r="K20" s="16">
        <f t="shared" si="3"/>
        <v>0</v>
      </c>
      <c r="L20" s="16">
        <f t="shared" si="3"/>
        <v>0</v>
      </c>
      <c r="M20" s="16">
        <f t="shared" si="3"/>
        <v>0</v>
      </c>
      <c r="N20" s="16">
        <f t="shared" si="3"/>
        <v>0</v>
      </c>
      <c r="O20" s="16">
        <f t="shared" si="3"/>
        <v>0</v>
      </c>
      <c r="P20" s="16">
        <f t="shared" si="3"/>
        <v>0</v>
      </c>
      <c r="Q20" s="16">
        <f t="shared" si="3"/>
        <v>0</v>
      </c>
      <c r="R20" s="16">
        <f t="shared" si="3"/>
        <v>0</v>
      </c>
    </row>
    <row r="21" spans="1:18" ht="12.75">
      <c r="A21" s="407"/>
      <c r="B21" s="246" t="s">
        <v>31</v>
      </c>
      <c r="C21" s="15">
        <f aca="true" t="shared" si="4" ref="C21:R21">C20+C19</f>
        <v>0</v>
      </c>
      <c r="D21" s="304">
        <f t="shared" si="4"/>
        <v>0</v>
      </c>
      <c r="E21" s="311">
        <f t="shared" si="4"/>
        <v>0</v>
      </c>
      <c r="F21" s="15">
        <f t="shared" si="4"/>
        <v>0</v>
      </c>
      <c r="G21" s="15">
        <f t="shared" si="4"/>
        <v>0</v>
      </c>
      <c r="H21" s="15">
        <f t="shared" si="4"/>
        <v>0</v>
      </c>
      <c r="I21" s="15">
        <f t="shared" si="4"/>
        <v>0</v>
      </c>
      <c r="J21" s="15">
        <f t="shared" si="4"/>
        <v>0</v>
      </c>
      <c r="K21" s="15">
        <f t="shared" si="4"/>
        <v>0</v>
      </c>
      <c r="L21" s="15">
        <f t="shared" si="4"/>
        <v>0</v>
      </c>
      <c r="M21" s="15">
        <f t="shared" si="4"/>
        <v>0</v>
      </c>
      <c r="N21" s="15">
        <f t="shared" si="4"/>
        <v>0</v>
      </c>
      <c r="O21" s="15">
        <f t="shared" si="4"/>
        <v>0</v>
      </c>
      <c r="P21" s="15">
        <f t="shared" si="4"/>
        <v>0</v>
      </c>
      <c r="Q21" s="15">
        <f t="shared" si="4"/>
        <v>0</v>
      </c>
      <c r="R21" s="15">
        <f t="shared" si="4"/>
        <v>0</v>
      </c>
    </row>
    <row r="22" spans="1:18" ht="12.75">
      <c r="A22" s="169"/>
      <c r="B22" s="177"/>
      <c r="C22" s="8"/>
      <c r="D22" s="8"/>
      <c r="E22" s="313"/>
      <c r="F22" s="8"/>
      <c r="G22" s="8"/>
      <c r="H22" s="8"/>
      <c r="I22" s="8"/>
      <c r="J22" s="8"/>
      <c r="K22" s="8"/>
      <c r="L22" s="8"/>
      <c r="M22" s="8"/>
      <c r="N22" s="8"/>
      <c r="O22" s="8"/>
      <c r="P22" s="8"/>
      <c r="Q22" s="8"/>
      <c r="R22" s="8"/>
    </row>
    <row r="23" spans="1:18" ht="12.75">
      <c r="A23" s="392" t="s">
        <v>38</v>
      </c>
      <c r="B23" s="393"/>
      <c r="C23" s="385"/>
      <c r="D23" s="385"/>
      <c r="E23" s="397"/>
      <c r="F23" s="386"/>
      <c r="G23" s="385"/>
      <c r="H23" s="386"/>
      <c r="I23" s="385"/>
      <c r="J23" s="386"/>
      <c r="K23" s="385"/>
      <c r="L23" s="386"/>
      <c r="M23" s="385"/>
      <c r="N23" s="386"/>
      <c r="O23" s="385"/>
      <c r="P23" s="386"/>
      <c r="Q23" s="385"/>
      <c r="R23" s="386"/>
    </row>
    <row r="24" spans="1:18" ht="31.5">
      <c r="A24" s="318" t="s">
        <v>39</v>
      </c>
      <c r="B24" s="294" t="s">
        <v>27</v>
      </c>
      <c r="C24" s="9">
        <v>0</v>
      </c>
      <c r="D24" s="301">
        <v>0</v>
      </c>
      <c r="E24" s="314"/>
      <c r="F24" s="10"/>
      <c r="G24" s="9"/>
      <c r="H24" s="10"/>
      <c r="I24" s="9"/>
      <c r="J24" s="10"/>
      <c r="K24" s="9"/>
      <c r="L24" s="10"/>
      <c r="M24" s="9"/>
      <c r="N24" s="10"/>
      <c r="O24" s="9"/>
      <c r="P24" s="10"/>
      <c r="Q24" s="9"/>
      <c r="R24" s="10"/>
    </row>
    <row r="25" spans="1:18" ht="31.5">
      <c r="A25" s="319" t="s">
        <v>40</v>
      </c>
      <c r="B25" s="246" t="s">
        <v>27</v>
      </c>
      <c r="C25" s="2">
        <v>0</v>
      </c>
      <c r="D25" s="302">
        <v>0</v>
      </c>
      <c r="E25" s="309"/>
      <c r="F25" s="3"/>
      <c r="G25" s="2"/>
      <c r="H25" s="3"/>
      <c r="I25" s="2"/>
      <c r="J25" s="3"/>
      <c r="K25" s="2"/>
      <c r="L25" s="3"/>
      <c r="M25" s="2"/>
      <c r="N25" s="3"/>
      <c r="O25" s="2"/>
      <c r="P25" s="3"/>
      <c r="Q25" s="2"/>
      <c r="R25" s="3"/>
    </row>
    <row r="26" spans="1:18" ht="17.25" customHeight="1">
      <c r="A26" s="320" t="s">
        <v>41</v>
      </c>
      <c r="B26" s="246" t="s">
        <v>27</v>
      </c>
      <c r="C26" s="15">
        <f aca="true" t="shared" si="5" ref="C26:R26">C24+C25</f>
        <v>0</v>
      </c>
      <c r="D26" s="304">
        <f t="shared" si="5"/>
        <v>0</v>
      </c>
      <c r="E26" s="311">
        <f t="shared" si="5"/>
        <v>0</v>
      </c>
      <c r="F26" s="15">
        <f t="shared" si="5"/>
        <v>0</v>
      </c>
      <c r="G26" s="15">
        <f t="shared" si="5"/>
        <v>0</v>
      </c>
      <c r="H26" s="15">
        <f t="shared" si="5"/>
        <v>0</v>
      </c>
      <c r="I26" s="15">
        <f t="shared" si="5"/>
        <v>0</v>
      </c>
      <c r="J26" s="15">
        <f t="shared" si="5"/>
        <v>0</v>
      </c>
      <c r="K26" s="15">
        <f t="shared" si="5"/>
        <v>0</v>
      </c>
      <c r="L26" s="15">
        <f t="shared" si="5"/>
        <v>0</v>
      </c>
      <c r="M26" s="15">
        <f t="shared" si="5"/>
        <v>0</v>
      </c>
      <c r="N26" s="15">
        <f t="shared" si="5"/>
        <v>0</v>
      </c>
      <c r="O26" s="15">
        <f t="shared" si="5"/>
        <v>0</v>
      </c>
      <c r="P26" s="15">
        <f t="shared" si="5"/>
        <v>0</v>
      </c>
      <c r="Q26" s="15">
        <f t="shared" si="5"/>
        <v>0</v>
      </c>
      <c r="R26" s="15">
        <f t="shared" si="5"/>
        <v>0</v>
      </c>
    </row>
    <row r="27" spans="1:18" ht="12.75">
      <c r="A27" s="169"/>
      <c r="B27" s="178"/>
      <c r="C27" s="11"/>
      <c r="D27" s="11"/>
      <c r="E27" s="315"/>
      <c r="F27" s="11"/>
      <c r="G27" s="11"/>
      <c r="H27" s="11"/>
      <c r="I27" s="11"/>
      <c r="J27" s="11"/>
      <c r="K27" s="11"/>
      <c r="L27" s="11"/>
      <c r="M27" s="11"/>
      <c r="N27" s="11"/>
      <c r="O27" s="11"/>
      <c r="P27" s="11"/>
      <c r="Q27" s="11"/>
      <c r="R27" s="11"/>
    </row>
    <row r="28" spans="1:18" ht="12.75">
      <c r="A28" s="392" t="s">
        <v>42</v>
      </c>
      <c r="B28" s="393"/>
      <c r="C28" s="387"/>
      <c r="D28" s="387"/>
      <c r="E28" s="402"/>
      <c r="F28" s="388"/>
      <c r="G28" s="387"/>
      <c r="H28" s="388"/>
      <c r="I28" s="387"/>
      <c r="J28" s="388"/>
      <c r="K28" s="387"/>
      <c r="L28" s="388"/>
      <c r="M28" s="387"/>
      <c r="N28" s="388"/>
      <c r="O28" s="387"/>
      <c r="P28" s="388"/>
      <c r="Q28" s="387"/>
      <c r="R28" s="388"/>
    </row>
    <row r="29" spans="1:18" ht="12.75">
      <c r="A29" s="318" t="s">
        <v>43</v>
      </c>
      <c r="B29" s="294" t="s">
        <v>27</v>
      </c>
      <c r="C29" s="9">
        <v>0</v>
      </c>
      <c r="D29" s="307">
        <v>0</v>
      </c>
      <c r="E29" s="314"/>
      <c r="F29" s="12"/>
      <c r="G29" s="9"/>
      <c r="H29" s="12"/>
      <c r="I29" s="9"/>
      <c r="J29" s="12"/>
      <c r="K29" s="9"/>
      <c r="L29" s="12"/>
      <c r="M29" s="9"/>
      <c r="N29" s="12"/>
      <c r="O29" s="9"/>
      <c r="P29" s="12"/>
      <c r="Q29" s="9"/>
      <c r="R29" s="12"/>
    </row>
    <row r="30" spans="1:18" ht="12.75">
      <c r="A30" s="415" t="s">
        <v>29</v>
      </c>
      <c r="B30" s="261" t="s">
        <v>27</v>
      </c>
      <c r="C30" s="4">
        <v>0</v>
      </c>
      <c r="D30" s="305">
        <v>0</v>
      </c>
      <c r="E30" s="310"/>
      <c r="F30" s="6"/>
      <c r="G30" s="4"/>
      <c r="H30" s="6"/>
      <c r="I30" s="4"/>
      <c r="J30" s="6"/>
      <c r="K30" s="4"/>
      <c r="L30" s="6"/>
      <c r="M30" s="4"/>
      <c r="N30" s="6"/>
      <c r="O30" s="4"/>
      <c r="P30" s="6"/>
      <c r="Q30" s="4"/>
      <c r="R30" s="6"/>
    </row>
    <row r="31" spans="1:18" ht="21">
      <c r="A31" s="416"/>
      <c r="B31" s="261" t="s">
        <v>30</v>
      </c>
      <c r="C31" s="4">
        <v>0</v>
      </c>
      <c r="D31" s="305">
        <v>0</v>
      </c>
      <c r="E31" s="310"/>
      <c r="F31" s="6"/>
      <c r="G31" s="4"/>
      <c r="H31" s="6"/>
      <c r="I31" s="4"/>
      <c r="J31" s="6"/>
      <c r="K31" s="4"/>
      <c r="L31" s="6"/>
      <c r="M31" s="4"/>
      <c r="N31" s="6"/>
      <c r="O31" s="4"/>
      <c r="P31" s="6"/>
      <c r="Q31" s="4"/>
      <c r="R31" s="6"/>
    </row>
    <row r="32" spans="1:18" ht="12.75">
      <c r="A32" s="417"/>
      <c r="B32" s="246" t="s">
        <v>31</v>
      </c>
      <c r="C32" s="15">
        <f aca="true" t="shared" si="6" ref="C32:R32">C31+C30</f>
        <v>0</v>
      </c>
      <c r="D32" s="304">
        <f t="shared" si="6"/>
        <v>0</v>
      </c>
      <c r="E32" s="311">
        <f t="shared" si="6"/>
        <v>0</v>
      </c>
      <c r="F32" s="15">
        <f t="shared" si="6"/>
        <v>0</v>
      </c>
      <c r="G32" s="15">
        <f t="shared" si="6"/>
        <v>0</v>
      </c>
      <c r="H32" s="15">
        <f t="shared" si="6"/>
        <v>0</v>
      </c>
      <c r="I32" s="15">
        <f t="shared" si="6"/>
        <v>0</v>
      </c>
      <c r="J32" s="15">
        <f t="shared" si="6"/>
        <v>0</v>
      </c>
      <c r="K32" s="15">
        <f t="shared" si="6"/>
        <v>0</v>
      </c>
      <c r="L32" s="15">
        <f t="shared" si="6"/>
        <v>0</v>
      </c>
      <c r="M32" s="15">
        <f t="shared" si="6"/>
        <v>0</v>
      </c>
      <c r="N32" s="15">
        <f t="shared" si="6"/>
        <v>0</v>
      </c>
      <c r="O32" s="15">
        <f t="shared" si="6"/>
        <v>0</v>
      </c>
      <c r="P32" s="15">
        <f t="shared" si="6"/>
        <v>0</v>
      </c>
      <c r="Q32" s="15">
        <f t="shared" si="6"/>
        <v>0</v>
      </c>
      <c r="R32" s="15">
        <f t="shared" si="6"/>
        <v>0</v>
      </c>
    </row>
    <row r="33" spans="1:18" ht="12.75">
      <c r="A33" s="319" t="s">
        <v>44</v>
      </c>
      <c r="B33" s="246" t="s">
        <v>27</v>
      </c>
      <c r="C33" s="2">
        <v>0</v>
      </c>
      <c r="D33" s="302">
        <v>0</v>
      </c>
      <c r="E33" s="309"/>
      <c r="F33" s="3"/>
      <c r="G33" s="2"/>
      <c r="H33" s="3"/>
      <c r="I33" s="2"/>
      <c r="J33" s="3"/>
      <c r="K33" s="2"/>
      <c r="L33" s="3"/>
      <c r="M33" s="2"/>
      <c r="N33" s="3"/>
      <c r="O33" s="2"/>
      <c r="P33" s="3"/>
      <c r="Q33" s="2"/>
      <c r="R33" s="3"/>
    </row>
    <row r="34" spans="1:18" ht="21">
      <c r="A34" s="319" t="s">
        <v>45</v>
      </c>
      <c r="B34" s="246" t="s">
        <v>27</v>
      </c>
      <c r="C34" s="2">
        <v>0</v>
      </c>
      <c r="D34" s="308">
        <v>0</v>
      </c>
      <c r="E34" s="309"/>
      <c r="F34" s="7"/>
      <c r="G34" s="2"/>
      <c r="H34" s="7"/>
      <c r="I34" s="2"/>
      <c r="J34" s="7"/>
      <c r="K34" s="2"/>
      <c r="L34" s="7"/>
      <c r="M34" s="2"/>
      <c r="N34" s="7"/>
      <c r="O34" s="2"/>
      <c r="P34" s="7"/>
      <c r="Q34" s="2"/>
      <c r="R34" s="7"/>
    </row>
    <row r="35" spans="1:18" ht="12.75">
      <c r="A35" s="405" t="s">
        <v>46</v>
      </c>
      <c r="B35" s="261" t="s">
        <v>27</v>
      </c>
      <c r="C35" s="16">
        <f aca="true" t="shared" si="7" ref="C35:R35">C34+C33+C30+C29</f>
        <v>0</v>
      </c>
      <c r="D35" s="306">
        <f t="shared" si="7"/>
        <v>0</v>
      </c>
      <c r="E35" s="312">
        <f t="shared" si="7"/>
        <v>0</v>
      </c>
      <c r="F35" s="16">
        <f t="shared" si="7"/>
        <v>0</v>
      </c>
      <c r="G35" s="16">
        <f t="shared" si="7"/>
        <v>0</v>
      </c>
      <c r="H35" s="16">
        <f t="shared" si="7"/>
        <v>0</v>
      </c>
      <c r="I35" s="16">
        <f t="shared" si="7"/>
        <v>0</v>
      </c>
      <c r="J35" s="16">
        <f t="shared" si="7"/>
        <v>0</v>
      </c>
      <c r="K35" s="16">
        <f t="shared" si="7"/>
        <v>0</v>
      </c>
      <c r="L35" s="16">
        <f t="shared" si="7"/>
        <v>0</v>
      </c>
      <c r="M35" s="16">
        <f t="shared" si="7"/>
        <v>0</v>
      </c>
      <c r="N35" s="16">
        <f t="shared" si="7"/>
        <v>0</v>
      </c>
      <c r="O35" s="16">
        <f t="shared" si="7"/>
        <v>0</v>
      </c>
      <c r="P35" s="16">
        <f t="shared" si="7"/>
        <v>0</v>
      </c>
      <c r="Q35" s="16">
        <f t="shared" si="7"/>
        <v>0</v>
      </c>
      <c r="R35" s="16">
        <f t="shared" si="7"/>
        <v>0</v>
      </c>
    </row>
    <row r="36" spans="1:18" ht="21">
      <c r="A36" s="406"/>
      <c r="B36" s="261" t="s">
        <v>30</v>
      </c>
      <c r="C36" s="16">
        <f aca="true" t="shared" si="8" ref="C36:R36">C31</f>
        <v>0</v>
      </c>
      <c r="D36" s="306">
        <f t="shared" si="8"/>
        <v>0</v>
      </c>
      <c r="E36" s="312">
        <f t="shared" si="8"/>
        <v>0</v>
      </c>
      <c r="F36" s="16">
        <f t="shared" si="8"/>
        <v>0</v>
      </c>
      <c r="G36" s="16">
        <f t="shared" si="8"/>
        <v>0</v>
      </c>
      <c r="H36" s="16">
        <f t="shared" si="8"/>
        <v>0</v>
      </c>
      <c r="I36" s="16">
        <f t="shared" si="8"/>
        <v>0</v>
      </c>
      <c r="J36" s="16">
        <f t="shared" si="8"/>
        <v>0</v>
      </c>
      <c r="K36" s="16">
        <f t="shared" si="8"/>
        <v>0</v>
      </c>
      <c r="L36" s="16">
        <f t="shared" si="8"/>
        <v>0</v>
      </c>
      <c r="M36" s="16">
        <f t="shared" si="8"/>
        <v>0</v>
      </c>
      <c r="N36" s="16">
        <f t="shared" si="8"/>
        <v>0</v>
      </c>
      <c r="O36" s="16">
        <f t="shared" si="8"/>
        <v>0</v>
      </c>
      <c r="P36" s="16">
        <f t="shared" si="8"/>
        <v>0</v>
      </c>
      <c r="Q36" s="16">
        <f t="shared" si="8"/>
        <v>0</v>
      </c>
      <c r="R36" s="16">
        <f t="shared" si="8"/>
        <v>0</v>
      </c>
    </row>
    <row r="37" spans="1:18" ht="12.75">
      <c r="A37" s="407"/>
      <c r="B37" s="246" t="s">
        <v>31</v>
      </c>
      <c r="C37" s="15">
        <f aca="true" t="shared" si="9" ref="C37:R37">C35+C36</f>
        <v>0</v>
      </c>
      <c r="D37" s="304">
        <f t="shared" si="9"/>
        <v>0</v>
      </c>
      <c r="E37" s="311">
        <f t="shared" si="9"/>
        <v>0</v>
      </c>
      <c r="F37" s="15">
        <f t="shared" si="9"/>
        <v>0</v>
      </c>
      <c r="G37" s="15">
        <f t="shared" si="9"/>
        <v>0</v>
      </c>
      <c r="H37" s="15">
        <f t="shared" si="9"/>
        <v>0</v>
      </c>
      <c r="I37" s="15">
        <f t="shared" si="9"/>
        <v>0</v>
      </c>
      <c r="J37" s="15">
        <f t="shared" si="9"/>
        <v>0</v>
      </c>
      <c r="K37" s="15">
        <f t="shared" si="9"/>
        <v>0</v>
      </c>
      <c r="L37" s="15">
        <f t="shared" si="9"/>
        <v>0</v>
      </c>
      <c r="M37" s="15">
        <f t="shared" si="9"/>
        <v>0</v>
      </c>
      <c r="N37" s="15">
        <f t="shared" si="9"/>
        <v>0</v>
      </c>
      <c r="O37" s="15">
        <f t="shared" si="9"/>
        <v>0</v>
      </c>
      <c r="P37" s="15">
        <f t="shared" si="9"/>
        <v>0</v>
      </c>
      <c r="Q37" s="15">
        <f t="shared" si="9"/>
        <v>0</v>
      </c>
      <c r="R37" s="15">
        <f t="shared" si="9"/>
        <v>0</v>
      </c>
    </row>
    <row r="38" spans="1:18" ht="12.75">
      <c r="A38" s="169"/>
      <c r="B38" s="178"/>
      <c r="C38" s="11"/>
      <c r="D38" s="11"/>
      <c r="E38" s="315"/>
      <c r="F38" s="11"/>
      <c r="G38" s="11"/>
      <c r="H38" s="11"/>
      <c r="I38" s="11"/>
      <c r="J38" s="11"/>
      <c r="K38" s="11"/>
      <c r="L38" s="11"/>
      <c r="M38" s="11"/>
      <c r="N38" s="11"/>
      <c r="O38" s="11"/>
      <c r="P38" s="11"/>
      <c r="Q38" s="11"/>
      <c r="R38" s="11"/>
    </row>
    <row r="39" spans="1:18" ht="12.75">
      <c r="A39" s="392" t="s">
        <v>47</v>
      </c>
      <c r="B39" s="393"/>
      <c r="C39" s="387"/>
      <c r="D39" s="387"/>
      <c r="E39" s="402"/>
      <c r="F39" s="388"/>
      <c r="G39" s="387"/>
      <c r="H39" s="388"/>
      <c r="I39" s="387"/>
      <c r="J39" s="388"/>
      <c r="K39" s="387"/>
      <c r="L39" s="388"/>
      <c r="M39" s="387"/>
      <c r="N39" s="388"/>
      <c r="O39" s="387"/>
      <c r="P39" s="388"/>
      <c r="Q39" s="387"/>
      <c r="R39" s="388"/>
    </row>
    <row r="40" spans="1:18" ht="31.5">
      <c r="A40" s="318" t="s">
        <v>48</v>
      </c>
      <c r="B40" s="294" t="s">
        <v>27</v>
      </c>
      <c r="C40" s="9">
        <v>0</v>
      </c>
      <c r="D40" s="307">
        <v>0</v>
      </c>
      <c r="E40" s="314"/>
      <c r="F40" s="12"/>
      <c r="G40" s="9"/>
      <c r="H40" s="12"/>
      <c r="I40" s="9"/>
      <c r="J40" s="12"/>
      <c r="K40" s="9"/>
      <c r="L40" s="12"/>
      <c r="M40" s="9"/>
      <c r="N40" s="12"/>
      <c r="O40" s="9"/>
      <c r="P40" s="12"/>
      <c r="Q40" s="9"/>
      <c r="R40" s="12"/>
    </row>
    <row r="41" spans="1:18" ht="12.75">
      <c r="A41" s="320" t="s">
        <v>49</v>
      </c>
      <c r="B41" s="246" t="s">
        <v>27</v>
      </c>
      <c r="C41" s="15">
        <f aca="true" t="shared" si="10" ref="C41:R41">C40</f>
        <v>0</v>
      </c>
      <c r="D41" s="304">
        <f t="shared" si="10"/>
        <v>0</v>
      </c>
      <c r="E41" s="311">
        <f t="shared" si="10"/>
        <v>0</v>
      </c>
      <c r="F41" s="15">
        <f t="shared" si="10"/>
        <v>0</v>
      </c>
      <c r="G41" s="15">
        <f t="shared" si="10"/>
        <v>0</v>
      </c>
      <c r="H41" s="15">
        <f t="shared" si="10"/>
        <v>0</v>
      </c>
      <c r="I41" s="15">
        <f t="shared" si="10"/>
        <v>0</v>
      </c>
      <c r="J41" s="15">
        <f t="shared" si="10"/>
        <v>0</v>
      </c>
      <c r="K41" s="15">
        <f t="shared" si="10"/>
        <v>0</v>
      </c>
      <c r="L41" s="15">
        <f t="shared" si="10"/>
        <v>0</v>
      </c>
      <c r="M41" s="15">
        <f t="shared" si="10"/>
        <v>0</v>
      </c>
      <c r="N41" s="15">
        <f t="shared" si="10"/>
        <v>0</v>
      </c>
      <c r="O41" s="15">
        <f t="shared" si="10"/>
        <v>0</v>
      </c>
      <c r="P41" s="15">
        <f t="shared" si="10"/>
        <v>0</v>
      </c>
      <c r="Q41" s="15">
        <f t="shared" si="10"/>
        <v>0</v>
      </c>
      <c r="R41" s="15">
        <f t="shared" si="10"/>
        <v>0</v>
      </c>
    </row>
    <row r="42" spans="1:18" ht="12.75">
      <c r="A42" s="169"/>
      <c r="B42" s="178"/>
      <c r="C42" s="11"/>
      <c r="D42" s="11"/>
      <c r="E42" s="315"/>
      <c r="F42" s="11"/>
      <c r="G42" s="11"/>
      <c r="H42" s="11"/>
      <c r="I42" s="11"/>
      <c r="J42" s="11"/>
      <c r="K42" s="11"/>
      <c r="L42" s="11"/>
      <c r="M42" s="11"/>
      <c r="N42" s="11"/>
      <c r="O42" s="11"/>
      <c r="P42" s="11"/>
      <c r="Q42" s="11"/>
      <c r="R42" s="11"/>
    </row>
    <row r="43" spans="1:18" ht="12.75">
      <c r="A43" s="414" t="s">
        <v>52</v>
      </c>
      <c r="B43" s="261" t="s">
        <v>27</v>
      </c>
      <c r="C43" s="16">
        <f aca="true" t="shared" si="11" ref="C43:R43">C41+C35+C26+C19</f>
        <v>0</v>
      </c>
      <c r="D43" s="306">
        <f t="shared" si="11"/>
        <v>0</v>
      </c>
      <c r="E43" s="312">
        <f t="shared" si="11"/>
        <v>0</v>
      </c>
      <c r="F43" s="16">
        <f t="shared" si="11"/>
        <v>0</v>
      </c>
      <c r="G43" s="16">
        <f t="shared" si="11"/>
        <v>0</v>
      </c>
      <c r="H43" s="16">
        <f t="shared" si="11"/>
        <v>0</v>
      </c>
      <c r="I43" s="16">
        <f t="shared" si="11"/>
        <v>0</v>
      </c>
      <c r="J43" s="16">
        <f t="shared" si="11"/>
        <v>0</v>
      </c>
      <c r="K43" s="16">
        <f t="shared" si="11"/>
        <v>0</v>
      </c>
      <c r="L43" s="16">
        <f t="shared" si="11"/>
        <v>0</v>
      </c>
      <c r="M43" s="16">
        <f t="shared" si="11"/>
        <v>0</v>
      </c>
      <c r="N43" s="16">
        <f t="shared" si="11"/>
        <v>0</v>
      </c>
      <c r="O43" s="16">
        <f t="shared" si="11"/>
        <v>0</v>
      </c>
      <c r="P43" s="16">
        <f t="shared" si="11"/>
        <v>0</v>
      </c>
      <c r="Q43" s="16">
        <f t="shared" si="11"/>
        <v>0</v>
      </c>
      <c r="R43" s="16">
        <f t="shared" si="11"/>
        <v>0</v>
      </c>
    </row>
    <row r="44" spans="1:18" ht="21">
      <c r="A44" s="414"/>
      <c r="B44" s="261" t="s">
        <v>30</v>
      </c>
      <c r="C44" s="16">
        <f aca="true" t="shared" si="12" ref="C44:R44">C36+C20</f>
        <v>0</v>
      </c>
      <c r="D44" s="306">
        <f t="shared" si="12"/>
        <v>0</v>
      </c>
      <c r="E44" s="312">
        <f t="shared" si="12"/>
        <v>0</v>
      </c>
      <c r="F44" s="16">
        <f t="shared" si="12"/>
        <v>0</v>
      </c>
      <c r="G44" s="16">
        <f t="shared" si="12"/>
        <v>0</v>
      </c>
      <c r="H44" s="16">
        <f t="shared" si="12"/>
        <v>0</v>
      </c>
      <c r="I44" s="16">
        <f t="shared" si="12"/>
        <v>0</v>
      </c>
      <c r="J44" s="16">
        <f t="shared" si="12"/>
        <v>0</v>
      </c>
      <c r="K44" s="16">
        <f t="shared" si="12"/>
        <v>0</v>
      </c>
      <c r="L44" s="16">
        <f t="shared" si="12"/>
        <v>0</v>
      </c>
      <c r="M44" s="16">
        <f t="shared" si="12"/>
        <v>0</v>
      </c>
      <c r="N44" s="16">
        <f t="shared" si="12"/>
        <v>0</v>
      </c>
      <c r="O44" s="16">
        <f t="shared" si="12"/>
        <v>0</v>
      </c>
      <c r="P44" s="16">
        <f t="shared" si="12"/>
        <v>0</v>
      </c>
      <c r="Q44" s="16">
        <f t="shared" si="12"/>
        <v>0</v>
      </c>
      <c r="R44" s="16">
        <f t="shared" si="12"/>
        <v>0</v>
      </c>
    </row>
    <row r="45" spans="1:18" ht="12.75">
      <c r="A45" s="414"/>
      <c r="B45" s="246" t="s">
        <v>31</v>
      </c>
      <c r="C45" s="15">
        <f aca="true" t="shared" si="13" ref="C45:R45">C43+C44</f>
        <v>0</v>
      </c>
      <c r="D45" s="304">
        <f t="shared" si="13"/>
        <v>0</v>
      </c>
      <c r="E45" s="311">
        <f t="shared" si="13"/>
        <v>0</v>
      </c>
      <c r="F45" s="15">
        <f t="shared" si="13"/>
        <v>0</v>
      </c>
      <c r="G45" s="15">
        <f t="shared" si="13"/>
        <v>0</v>
      </c>
      <c r="H45" s="15">
        <f t="shared" si="13"/>
        <v>0</v>
      </c>
      <c r="I45" s="15">
        <f t="shared" si="13"/>
        <v>0</v>
      </c>
      <c r="J45" s="15">
        <f t="shared" si="13"/>
        <v>0</v>
      </c>
      <c r="K45" s="15">
        <f t="shared" si="13"/>
        <v>0</v>
      </c>
      <c r="L45" s="15">
        <f t="shared" si="13"/>
        <v>0</v>
      </c>
      <c r="M45" s="15">
        <f t="shared" si="13"/>
        <v>0</v>
      </c>
      <c r="N45" s="15">
        <f t="shared" si="13"/>
        <v>0</v>
      </c>
      <c r="O45" s="15">
        <f t="shared" si="13"/>
        <v>0</v>
      </c>
      <c r="P45" s="15">
        <f t="shared" si="13"/>
        <v>0</v>
      </c>
      <c r="Q45" s="15">
        <f t="shared" si="13"/>
        <v>0</v>
      </c>
      <c r="R45" s="15">
        <f t="shared" si="13"/>
        <v>0</v>
      </c>
    </row>
    <row r="46" spans="3:4" ht="12.75">
      <c r="C46" s="14"/>
      <c r="D46" s="14"/>
    </row>
    <row r="47" spans="3:4" ht="12.75">
      <c r="C47" s="14"/>
      <c r="D47" s="14"/>
    </row>
    <row r="48" spans="3:4" ht="12.75">
      <c r="C48" s="14"/>
      <c r="D48" s="14"/>
    </row>
    <row r="49" spans="3:4" ht="12.75">
      <c r="C49" s="14"/>
      <c r="D49" s="14"/>
    </row>
    <row r="50" spans="3:4" ht="12.75">
      <c r="C50" s="14"/>
      <c r="D50" s="14"/>
    </row>
    <row r="51" spans="3:4" ht="12.75">
      <c r="C51" s="14"/>
      <c r="D51" s="14"/>
    </row>
    <row r="52" spans="3:4" ht="12.75">
      <c r="C52" s="14"/>
      <c r="D52" s="14"/>
    </row>
    <row r="53" spans="3:4" ht="12.75">
      <c r="C53" s="14"/>
      <c r="D53" s="14"/>
    </row>
    <row r="54" spans="3:4" ht="12.75">
      <c r="C54" s="14"/>
      <c r="D54" s="14"/>
    </row>
    <row r="55" spans="3:4" ht="12.75">
      <c r="C55" s="14"/>
      <c r="D55" s="14"/>
    </row>
    <row r="56" spans="3:4" ht="12.75">
      <c r="C56" s="14"/>
      <c r="D56" s="14"/>
    </row>
    <row r="57" spans="3:4" ht="12.75">
      <c r="C57" s="14"/>
      <c r="D57" s="14"/>
    </row>
    <row r="58" spans="3:4" ht="12.75">
      <c r="C58" s="14"/>
      <c r="D58" s="14"/>
    </row>
    <row r="59" spans="3:4" ht="12.75">
      <c r="C59" s="14"/>
      <c r="D59" s="14"/>
    </row>
    <row r="60" spans="3:4" ht="12.75">
      <c r="C60" s="14"/>
      <c r="D60" s="14"/>
    </row>
    <row r="61" spans="3:4" ht="12.75">
      <c r="C61" s="14"/>
      <c r="D61" s="14"/>
    </row>
    <row r="62" spans="3:4" ht="12.75">
      <c r="C62" s="14"/>
      <c r="D62" s="14"/>
    </row>
    <row r="63" spans="3:4" ht="12.75">
      <c r="C63" s="14"/>
      <c r="D63" s="14"/>
    </row>
    <row r="64" spans="3:4" ht="12.75">
      <c r="C64" s="14"/>
      <c r="D64" s="14"/>
    </row>
    <row r="65" spans="3:4" ht="12.75">
      <c r="C65" s="14"/>
      <c r="D65" s="14"/>
    </row>
    <row r="66" spans="3:4" ht="12.75">
      <c r="C66" s="14"/>
      <c r="D66" s="14"/>
    </row>
    <row r="67" spans="3:4" ht="12.75">
      <c r="C67" s="14"/>
      <c r="D67" s="14"/>
    </row>
    <row r="68" spans="3:4" ht="12.75">
      <c r="C68" s="14"/>
      <c r="D68" s="14"/>
    </row>
    <row r="69" spans="3:4" ht="12.75">
      <c r="C69" s="14"/>
      <c r="D69" s="14"/>
    </row>
    <row r="70" spans="3:4" ht="12.75">
      <c r="C70" s="14"/>
      <c r="D70" s="14"/>
    </row>
    <row r="71" spans="3:4" ht="12.75">
      <c r="C71" s="14"/>
      <c r="D71" s="14"/>
    </row>
    <row r="72" spans="3:4" ht="12.75">
      <c r="C72" s="14"/>
      <c r="D72" s="14"/>
    </row>
    <row r="73" spans="3:4" ht="12.75">
      <c r="C73" s="14"/>
      <c r="D73" s="14"/>
    </row>
    <row r="74" spans="3:4" ht="12.75">
      <c r="C74" s="14"/>
      <c r="D74" s="14"/>
    </row>
    <row r="75" spans="3:4" ht="12.75">
      <c r="C75" s="14"/>
      <c r="D75" s="14"/>
    </row>
    <row r="76" spans="3:4" ht="12.75">
      <c r="C76" s="14"/>
      <c r="D76" s="14"/>
    </row>
    <row r="77" spans="3:4" ht="12.75">
      <c r="C77" s="14"/>
      <c r="D77" s="14"/>
    </row>
    <row r="78" spans="3:4" ht="12.75">
      <c r="C78" s="14"/>
      <c r="D78" s="14"/>
    </row>
    <row r="79" spans="3:4" ht="12.75">
      <c r="C79" s="14"/>
      <c r="D79" s="14"/>
    </row>
    <row r="80" spans="3:4" ht="12.75">
      <c r="C80" s="14"/>
      <c r="D80" s="14"/>
    </row>
    <row r="81" spans="3:4" ht="12.75">
      <c r="C81" s="14"/>
      <c r="D81" s="14"/>
    </row>
    <row r="82" spans="3:4" ht="12.75">
      <c r="C82" s="14"/>
      <c r="D82" s="14"/>
    </row>
    <row r="83" spans="3:4" ht="12.75">
      <c r="C83" s="14"/>
      <c r="D83" s="14"/>
    </row>
    <row r="84" spans="3:4" ht="12.75">
      <c r="C84" s="14"/>
      <c r="D84" s="14"/>
    </row>
    <row r="85" spans="3:4" ht="12.75">
      <c r="C85" s="14"/>
      <c r="D85" s="14"/>
    </row>
    <row r="86" spans="3:4" ht="12.75">
      <c r="C86" s="14"/>
      <c r="D86" s="14"/>
    </row>
    <row r="87" spans="3:4" ht="12.75">
      <c r="C87" s="14"/>
      <c r="D87" s="14"/>
    </row>
    <row r="88" spans="3:4" ht="12.75">
      <c r="C88" s="14"/>
      <c r="D88" s="14"/>
    </row>
    <row r="89" spans="3:4" ht="12.75">
      <c r="C89" s="14"/>
      <c r="D89" s="14"/>
    </row>
    <row r="90" spans="3:4" ht="12.75">
      <c r="C90" s="14"/>
      <c r="D90" s="14"/>
    </row>
    <row r="91" spans="3:4" ht="12.75">
      <c r="C91" s="14"/>
      <c r="D91" s="14"/>
    </row>
    <row r="92" spans="3:4" ht="12.75">
      <c r="C92" s="14"/>
      <c r="D92" s="14"/>
    </row>
    <row r="93" spans="3:4" ht="12.75">
      <c r="C93" s="14"/>
      <c r="D93" s="14"/>
    </row>
    <row r="94" spans="3:4" ht="12.75">
      <c r="C94" s="14"/>
      <c r="D94" s="14"/>
    </row>
    <row r="95" spans="3:4" ht="12.75">
      <c r="C95" s="14"/>
      <c r="D95" s="14"/>
    </row>
    <row r="96" spans="3:4" ht="12.75">
      <c r="C96" s="14"/>
      <c r="D96" s="14"/>
    </row>
    <row r="97" spans="3:4" ht="12.75">
      <c r="C97" s="14"/>
      <c r="D97" s="14"/>
    </row>
    <row r="98" spans="3:4" ht="12.75">
      <c r="C98" s="14"/>
      <c r="D98" s="14"/>
    </row>
    <row r="99" spans="3:4" ht="12.75">
      <c r="C99" s="14"/>
      <c r="D99" s="14"/>
    </row>
    <row r="100" spans="3:4" ht="12.75">
      <c r="C100" s="14"/>
      <c r="D100" s="14"/>
    </row>
    <row r="101" spans="3:4" ht="12.75">
      <c r="C101" s="14"/>
      <c r="D101" s="14"/>
    </row>
    <row r="102" spans="3:4" ht="12.75">
      <c r="C102" s="14"/>
      <c r="D102" s="14"/>
    </row>
    <row r="103" spans="3:4" ht="12.75">
      <c r="C103" s="14"/>
      <c r="D103" s="14"/>
    </row>
    <row r="104" spans="3:4" ht="12.75">
      <c r="C104" s="14"/>
      <c r="D104" s="14"/>
    </row>
    <row r="105" spans="3:4" ht="12.75">
      <c r="C105" s="14"/>
      <c r="D105" s="14"/>
    </row>
    <row r="106" spans="3:4" ht="12.75">
      <c r="C106" s="14"/>
      <c r="D106" s="14"/>
    </row>
    <row r="107" spans="3:4" ht="12.75">
      <c r="C107" s="14"/>
      <c r="D107" s="14"/>
    </row>
    <row r="108" spans="3:4" ht="12.75">
      <c r="C108" s="14"/>
      <c r="D108" s="14"/>
    </row>
    <row r="109" spans="3:4" ht="12.75">
      <c r="C109" s="14"/>
      <c r="D109" s="14"/>
    </row>
    <row r="110" spans="3:4" ht="12.75">
      <c r="C110" s="14"/>
      <c r="D110" s="14"/>
    </row>
    <row r="111" spans="3:4" ht="12.75">
      <c r="C111" s="14"/>
      <c r="D111" s="14"/>
    </row>
    <row r="112" spans="3:4" ht="12.75">
      <c r="C112" s="14"/>
      <c r="D112" s="14"/>
    </row>
    <row r="113" spans="3:4" ht="12.75">
      <c r="C113" s="14"/>
      <c r="D113" s="14"/>
    </row>
    <row r="114" spans="3:4" ht="12.75">
      <c r="C114" s="14"/>
      <c r="D114" s="14"/>
    </row>
    <row r="115" spans="3:4" ht="12.75">
      <c r="C115" s="14"/>
      <c r="D115" s="14"/>
    </row>
    <row r="116" spans="3:4" ht="12.75">
      <c r="C116" s="14"/>
      <c r="D116" s="14"/>
    </row>
    <row r="117" spans="3:4" ht="12.75">
      <c r="C117" s="14"/>
      <c r="D117" s="14"/>
    </row>
    <row r="118" spans="3:4" ht="12.75">
      <c r="C118" s="14"/>
      <c r="D118" s="14"/>
    </row>
    <row r="119" spans="3:4" ht="12.75">
      <c r="C119" s="14"/>
      <c r="D119" s="14"/>
    </row>
    <row r="120" spans="3:4" ht="12.75">
      <c r="C120" s="14"/>
      <c r="D120" s="14"/>
    </row>
    <row r="121" spans="3:4" ht="12.75">
      <c r="C121" s="14"/>
      <c r="D121" s="14"/>
    </row>
    <row r="122" spans="3:4" ht="12.75">
      <c r="C122" s="14"/>
      <c r="D122" s="14"/>
    </row>
    <row r="123" spans="3:4" ht="12.75">
      <c r="C123" s="14"/>
      <c r="D123" s="14"/>
    </row>
    <row r="124" spans="3:4" ht="12.75">
      <c r="C124" s="14"/>
      <c r="D124" s="14"/>
    </row>
    <row r="125" spans="3:4" ht="12.75">
      <c r="C125" s="14"/>
      <c r="D125" s="14"/>
    </row>
    <row r="126" spans="3:4" ht="12.75">
      <c r="C126" s="14"/>
      <c r="D126" s="14"/>
    </row>
    <row r="127" spans="3:4" ht="12.75">
      <c r="C127" s="14"/>
      <c r="D127" s="14"/>
    </row>
    <row r="128" spans="3:4" ht="12.75">
      <c r="C128" s="14"/>
      <c r="D128" s="14"/>
    </row>
    <row r="129" spans="3:4" ht="12.75">
      <c r="C129" s="14"/>
      <c r="D129" s="14"/>
    </row>
    <row r="130" spans="3:4" ht="12.75">
      <c r="C130" s="14"/>
      <c r="D130" s="14"/>
    </row>
    <row r="131" spans="3:4" ht="12.75">
      <c r="C131" s="14"/>
      <c r="D131" s="14"/>
    </row>
    <row r="132" spans="3:4" ht="12.75">
      <c r="C132" s="14"/>
      <c r="D132" s="14"/>
    </row>
    <row r="133" spans="3:4" ht="12.75">
      <c r="C133" s="14"/>
      <c r="D133" s="14"/>
    </row>
    <row r="134" spans="3:4" ht="12.75">
      <c r="C134" s="14"/>
      <c r="D134" s="14"/>
    </row>
    <row r="135" spans="3:4" ht="12.75">
      <c r="C135" s="14"/>
      <c r="D135" s="14"/>
    </row>
    <row r="136" spans="3:4" ht="12.75">
      <c r="C136" s="14"/>
      <c r="D136" s="14"/>
    </row>
    <row r="137" spans="3:4" ht="12.75">
      <c r="C137" s="14"/>
      <c r="D137" s="14"/>
    </row>
    <row r="138" spans="3:4" ht="12.75">
      <c r="C138" s="14"/>
      <c r="D138" s="14"/>
    </row>
    <row r="139" spans="3:4" ht="12.75">
      <c r="C139" s="14"/>
      <c r="D139" s="14"/>
    </row>
    <row r="140" spans="3:4" ht="12.75">
      <c r="C140" s="14"/>
      <c r="D140" s="14"/>
    </row>
    <row r="141" spans="3:4" ht="12.75">
      <c r="C141" s="14"/>
      <c r="D141" s="14"/>
    </row>
    <row r="142" spans="3:4" ht="12.75">
      <c r="C142" s="14"/>
      <c r="D142" s="14"/>
    </row>
    <row r="143" spans="3:4" ht="12.75">
      <c r="C143" s="14"/>
      <c r="D143" s="14"/>
    </row>
    <row r="144" spans="3:4" ht="12.75">
      <c r="C144" s="14"/>
      <c r="D144" s="14"/>
    </row>
    <row r="145" spans="3:4" ht="12.75">
      <c r="C145" s="14"/>
      <c r="D145" s="14"/>
    </row>
    <row r="146" spans="3:4" ht="12.75">
      <c r="C146" s="14"/>
      <c r="D146" s="14"/>
    </row>
    <row r="147" spans="3:4" ht="12.75">
      <c r="C147" s="14"/>
      <c r="D147" s="14"/>
    </row>
    <row r="148" spans="3:4" ht="12.75">
      <c r="C148" s="14"/>
      <c r="D148" s="14"/>
    </row>
    <row r="149" spans="3:4" ht="12.75">
      <c r="C149" s="14"/>
      <c r="D149" s="14"/>
    </row>
    <row r="150" spans="3:4" ht="12.75">
      <c r="C150" s="14"/>
      <c r="D150" s="14"/>
    </row>
    <row r="151" spans="3:4" ht="12.75">
      <c r="C151" s="14"/>
      <c r="D151" s="14"/>
    </row>
    <row r="152" spans="3:4" ht="12.75">
      <c r="C152" s="14"/>
      <c r="D152" s="14"/>
    </row>
    <row r="153" spans="3:4" ht="12.75">
      <c r="C153" s="14"/>
      <c r="D153" s="14"/>
    </row>
    <row r="154" spans="3:4" ht="12.75">
      <c r="C154" s="14"/>
      <c r="D154" s="14"/>
    </row>
    <row r="155" spans="3:4" ht="12.75">
      <c r="C155" s="14"/>
      <c r="D155" s="14"/>
    </row>
    <row r="156" spans="3:4" ht="12.75">
      <c r="C156" s="14"/>
      <c r="D156" s="14"/>
    </row>
    <row r="157" spans="3:4" ht="12.75">
      <c r="C157" s="14"/>
      <c r="D157" s="14"/>
    </row>
    <row r="158" spans="3:4" ht="12.75">
      <c r="C158" s="14"/>
      <c r="D158" s="14"/>
    </row>
    <row r="159" spans="3:4" ht="12.75">
      <c r="C159" s="14"/>
      <c r="D159" s="14"/>
    </row>
    <row r="160" spans="3:4" ht="12.75">
      <c r="C160" s="14"/>
      <c r="D160" s="14"/>
    </row>
    <row r="161" spans="3:4" ht="12.75">
      <c r="C161" s="14"/>
      <c r="D161" s="14"/>
    </row>
    <row r="162" spans="3:4" ht="12.75">
      <c r="C162" s="14"/>
      <c r="D162" s="14"/>
    </row>
    <row r="163" spans="3:4" ht="12.75">
      <c r="C163" s="14"/>
      <c r="D163" s="14"/>
    </row>
    <row r="164" spans="3:4" ht="12.75">
      <c r="C164" s="14"/>
      <c r="D164" s="14"/>
    </row>
    <row r="165" spans="3:4" ht="12.75">
      <c r="C165" s="14"/>
      <c r="D165" s="14"/>
    </row>
    <row r="166" spans="3:4" ht="12.75">
      <c r="C166" s="14"/>
      <c r="D166" s="14"/>
    </row>
    <row r="167" spans="3:4" ht="12.75">
      <c r="C167" s="14"/>
      <c r="D167" s="14"/>
    </row>
    <row r="168" spans="3:4" ht="12.75">
      <c r="C168" s="14"/>
      <c r="D168" s="14"/>
    </row>
    <row r="169" spans="3:4" ht="12.75">
      <c r="C169" s="14"/>
      <c r="D169" s="14"/>
    </row>
    <row r="170" spans="3:4" ht="12.75">
      <c r="C170" s="14"/>
      <c r="D170" s="14"/>
    </row>
    <row r="171" spans="3:4" ht="12.75">
      <c r="C171" s="14"/>
      <c r="D171" s="14"/>
    </row>
    <row r="172" spans="3:4" ht="12.75">
      <c r="C172" s="14"/>
      <c r="D172" s="14"/>
    </row>
    <row r="173" spans="3:4" ht="12.75">
      <c r="C173" s="14"/>
      <c r="D173" s="14"/>
    </row>
    <row r="174" spans="3:4" ht="12.75">
      <c r="C174" s="14"/>
      <c r="D174" s="14"/>
    </row>
    <row r="175" spans="3:4" ht="12.75">
      <c r="C175" s="14"/>
      <c r="D175" s="14"/>
    </row>
    <row r="176" spans="3:4" ht="12.75">
      <c r="C176" s="14"/>
      <c r="D176" s="14"/>
    </row>
    <row r="177" spans="3:4" ht="12.75">
      <c r="C177" s="14"/>
      <c r="D177" s="14"/>
    </row>
    <row r="178" spans="3:4" ht="12.75">
      <c r="C178" s="14"/>
      <c r="D178" s="14"/>
    </row>
    <row r="179" spans="3:4" ht="12.75">
      <c r="C179" s="14"/>
      <c r="D179" s="14"/>
    </row>
    <row r="180" spans="3:4" ht="12.75">
      <c r="C180" s="14"/>
      <c r="D180" s="14"/>
    </row>
    <row r="181" spans="3:4" ht="12.75">
      <c r="C181" s="14"/>
      <c r="D181" s="14"/>
    </row>
    <row r="182" spans="3:4" ht="12.75">
      <c r="C182" s="14"/>
      <c r="D182" s="14"/>
    </row>
    <row r="183" spans="3:4" ht="12.75">
      <c r="C183" s="14"/>
      <c r="D183" s="14"/>
    </row>
    <row r="184" spans="3:4" ht="12.75">
      <c r="C184" s="14"/>
      <c r="D184" s="14"/>
    </row>
    <row r="185" spans="3:4" ht="12.75">
      <c r="C185" s="14"/>
      <c r="D185" s="14"/>
    </row>
    <row r="186" spans="3:4" ht="12.75">
      <c r="C186" s="14"/>
      <c r="D186" s="14"/>
    </row>
    <row r="187" spans="3:4" ht="12.75">
      <c r="C187" s="14"/>
      <c r="D187" s="14"/>
    </row>
    <row r="188" spans="3:4" ht="12.75">
      <c r="C188" s="14"/>
      <c r="D188" s="14"/>
    </row>
    <row r="189" spans="3:4" ht="12.75">
      <c r="C189" s="14"/>
      <c r="D189" s="14"/>
    </row>
    <row r="190" spans="3:4" ht="12.75">
      <c r="C190" s="14"/>
      <c r="D190" s="14"/>
    </row>
    <row r="191" spans="3:4" ht="12.75">
      <c r="C191" s="14"/>
      <c r="D191" s="14"/>
    </row>
    <row r="192" spans="3:4" ht="12.75">
      <c r="C192" s="14"/>
      <c r="D192" s="14"/>
    </row>
    <row r="193" spans="3:4" ht="12.75">
      <c r="C193" s="14"/>
      <c r="D193" s="14"/>
    </row>
    <row r="194" spans="3:4" ht="12.75">
      <c r="C194" s="14"/>
      <c r="D194" s="14"/>
    </row>
    <row r="195" spans="3:4" ht="12.75">
      <c r="C195" s="14"/>
      <c r="D195" s="14"/>
    </row>
    <row r="196" spans="3:4" ht="12.75">
      <c r="C196" s="14"/>
      <c r="D196" s="14"/>
    </row>
    <row r="197" spans="3:4" ht="12.75">
      <c r="C197" s="14"/>
      <c r="D197" s="14"/>
    </row>
    <row r="198" spans="3:4" ht="12.75">
      <c r="C198" s="14"/>
      <c r="D198" s="14"/>
    </row>
    <row r="199" spans="3:4" ht="12.75">
      <c r="C199" s="14"/>
      <c r="D199" s="14"/>
    </row>
    <row r="200" spans="3:4" ht="12.75">
      <c r="C200" s="14"/>
      <c r="D200" s="14"/>
    </row>
    <row r="201" spans="3:4" ht="12.75">
      <c r="C201" s="14"/>
      <c r="D201" s="14"/>
    </row>
    <row r="202" spans="3:4" ht="12.75">
      <c r="C202" s="14"/>
      <c r="D202" s="14"/>
    </row>
    <row r="203" spans="3:4" ht="12.75">
      <c r="C203" s="14"/>
      <c r="D203" s="14"/>
    </row>
    <row r="204" spans="3:4" ht="12.75">
      <c r="C204" s="14"/>
      <c r="D204" s="14"/>
    </row>
    <row r="205" spans="3:4" ht="12.75">
      <c r="C205" s="14"/>
      <c r="D205" s="14"/>
    </row>
    <row r="206" spans="3:4" ht="12.75">
      <c r="C206" s="14"/>
      <c r="D206" s="14"/>
    </row>
    <row r="207" spans="3:4" ht="12.75">
      <c r="C207" s="14"/>
      <c r="D207" s="14"/>
    </row>
    <row r="208" spans="3:4" ht="12.75">
      <c r="C208" s="14"/>
      <c r="D208" s="14"/>
    </row>
    <row r="209" spans="3:4" ht="12.75">
      <c r="C209" s="14"/>
      <c r="D209" s="14"/>
    </row>
    <row r="210" spans="3:4" ht="12.75">
      <c r="C210" s="14"/>
      <c r="D210" s="14"/>
    </row>
    <row r="211" spans="3:4" ht="12.75">
      <c r="C211" s="14"/>
      <c r="D211" s="14"/>
    </row>
    <row r="212" spans="3:4" ht="12.75">
      <c r="C212" s="14"/>
      <c r="D212" s="14"/>
    </row>
    <row r="213" spans="3:4" ht="12.75">
      <c r="C213" s="14"/>
      <c r="D213" s="14"/>
    </row>
    <row r="214" spans="3:4" ht="12.75">
      <c r="C214" s="14"/>
      <c r="D214" s="14"/>
    </row>
    <row r="215" spans="3:4" ht="12.75">
      <c r="C215" s="14"/>
      <c r="D215" s="14"/>
    </row>
    <row r="216" spans="3:4" ht="12.75">
      <c r="C216" s="14"/>
      <c r="D216" s="14"/>
    </row>
    <row r="217" spans="3:4" ht="12.75">
      <c r="C217" s="14"/>
      <c r="D217" s="14"/>
    </row>
    <row r="218" spans="3:4" ht="12.75">
      <c r="C218" s="14"/>
      <c r="D218" s="14"/>
    </row>
    <row r="219" spans="3:4" ht="12.75">
      <c r="C219" s="14"/>
      <c r="D219" s="14"/>
    </row>
    <row r="220" spans="3:4" ht="12.75">
      <c r="C220" s="14"/>
      <c r="D220" s="14"/>
    </row>
    <row r="221" spans="3:4" ht="12.75">
      <c r="C221" s="14"/>
      <c r="D221" s="14"/>
    </row>
    <row r="222" spans="3:4" ht="12.75">
      <c r="C222" s="14"/>
      <c r="D222" s="14"/>
    </row>
    <row r="223" spans="3:4" ht="12.75">
      <c r="C223" s="14"/>
      <c r="D223" s="14"/>
    </row>
    <row r="224" spans="3:4" ht="12.75">
      <c r="C224" s="14"/>
      <c r="D224" s="14"/>
    </row>
    <row r="225" spans="3:4" ht="12.75">
      <c r="C225" s="14"/>
      <c r="D225" s="14"/>
    </row>
    <row r="226" spans="3:4" ht="12.75">
      <c r="C226" s="14"/>
      <c r="D226" s="14"/>
    </row>
    <row r="227" spans="3:4" ht="12.75">
      <c r="C227" s="14"/>
      <c r="D227" s="14"/>
    </row>
    <row r="228" spans="3:4" ht="12.75">
      <c r="C228" s="14"/>
      <c r="D228" s="14"/>
    </row>
    <row r="229" spans="3:4" ht="12.75">
      <c r="C229" s="14"/>
      <c r="D229" s="14"/>
    </row>
    <row r="230" spans="3:4" ht="12.75">
      <c r="C230" s="14"/>
      <c r="D230" s="14"/>
    </row>
    <row r="231" spans="3:4" ht="12.75">
      <c r="C231" s="14"/>
      <c r="D231" s="14"/>
    </row>
    <row r="232" spans="3:4" ht="12.75">
      <c r="C232" s="14"/>
      <c r="D232" s="14"/>
    </row>
    <row r="233" spans="3:4" ht="12.75">
      <c r="C233" s="14"/>
      <c r="D233" s="14"/>
    </row>
    <row r="234" spans="3:4" ht="12.75">
      <c r="C234" s="14"/>
      <c r="D234" s="14"/>
    </row>
    <row r="235" spans="3:4" ht="12.75">
      <c r="C235" s="14"/>
      <c r="D235" s="14"/>
    </row>
    <row r="236" spans="3:4" ht="12.75">
      <c r="C236" s="14"/>
      <c r="D236" s="14"/>
    </row>
    <row r="237" spans="3:4" ht="12.75">
      <c r="C237" s="14"/>
      <c r="D237" s="14"/>
    </row>
    <row r="238" spans="3:4" ht="12.75">
      <c r="C238" s="14"/>
      <c r="D238" s="14"/>
    </row>
    <row r="239" spans="3:4" ht="12.75">
      <c r="C239" s="14"/>
      <c r="D239" s="14"/>
    </row>
    <row r="240" spans="3:4" ht="12.75">
      <c r="C240" s="14"/>
      <c r="D240" s="14"/>
    </row>
    <row r="241" spans="3:4" ht="12.75">
      <c r="C241" s="14"/>
      <c r="D241" s="14"/>
    </row>
    <row r="242" spans="3:4" ht="12.75">
      <c r="C242" s="14"/>
      <c r="D242" s="14"/>
    </row>
    <row r="243" spans="3:4" ht="12.75">
      <c r="C243" s="14"/>
      <c r="D243" s="14"/>
    </row>
    <row r="244" spans="3:4" ht="12.75">
      <c r="C244" s="14"/>
      <c r="D244" s="14"/>
    </row>
    <row r="245" spans="3:4" ht="12.75">
      <c r="C245" s="14"/>
      <c r="D245" s="14"/>
    </row>
    <row r="246" spans="3:4" ht="12.75">
      <c r="C246" s="14"/>
      <c r="D246" s="14"/>
    </row>
    <row r="247" spans="3:4" ht="12.75">
      <c r="C247" s="14"/>
      <c r="D247" s="14"/>
    </row>
    <row r="248" spans="3:4" ht="12.75">
      <c r="C248" s="14"/>
      <c r="D248" s="14"/>
    </row>
    <row r="249" spans="3:4" ht="12.75">
      <c r="C249" s="14"/>
      <c r="D249" s="14"/>
    </row>
    <row r="250" spans="3:4" ht="12.75">
      <c r="C250" s="14"/>
      <c r="D250" s="14"/>
    </row>
    <row r="251" spans="3:4" ht="12.75">
      <c r="C251" s="14"/>
      <c r="D251" s="14"/>
    </row>
    <row r="252" spans="3:4" ht="12.75">
      <c r="C252" s="14"/>
      <c r="D252" s="14"/>
    </row>
    <row r="253" spans="3:4" ht="12.75">
      <c r="C253" s="14"/>
      <c r="D253" s="14"/>
    </row>
    <row r="254" spans="3:4" ht="12.75">
      <c r="C254" s="14"/>
      <c r="D254" s="14"/>
    </row>
    <row r="255" spans="3:4" ht="12.75">
      <c r="C255" s="14"/>
      <c r="D255" s="14"/>
    </row>
    <row r="256" spans="3:4" ht="12.75">
      <c r="C256" s="14"/>
      <c r="D256" s="14"/>
    </row>
    <row r="257" spans="3:4" ht="12.75">
      <c r="C257" s="14"/>
      <c r="D257" s="14"/>
    </row>
    <row r="258" spans="3:4" ht="12.75">
      <c r="C258" s="14"/>
      <c r="D258" s="14"/>
    </row>
    <row r="259" spans="3:4" ht="12.75">
      <c r="C259" s="14"/>
      <c r="D259" s="14"/>
    </row>
    <row r="260" spans="3:4" ht="12.75">
      <c r="C260" s="14"/>
      <c r="D260" s="14"/>
    </row>
    <row r="261" spans="3:4" ht="12.75">
      <c r="C261" s="14"/>
      <c r="D261" s="14"/>
    </row>
    <row r="262" spans="3:4" ht="12.75">
      <c r="C262" s="14"/>
      <c r="D262" s="14"/>
    </row>
    <row r="263" spans="3:4" ht="12.75">
      <c r="C263" s="14"/>
      <c r="D263" s="14"/>
    </row>
    <row r="264" spans="3:4" ht="12.75">
      <c r="C264" s="14"/>
      <c r="D264" s="14"/>
    </row>
    <row r="265" spans="3:4" ht="12.75">
      <c r="C265" s="14"/>
      <c r="D265" s="14"/>
    </row>
    <row r="266" spans="3:4" ht="12.75">
      <c r="C266" s="14"/>
      <c r="D266" s="14"/>
    </row>
    <row r="267" spans="3:4" ht="12.75">
      <c r="C267" s="14"/>
      <c r="D267" s="14"/>
    </row>
    <row r="268" spans="3:4" ht="12.75">
      <c r="C268" s="14"/>
      <c r="D268" s="14"/>
    </row>
    <row r="269" spans="3:4" ht="12.75">
      <c r="C269" s="14"/>
      <c r="D269" s="14"/>
    </row>
    <row r="270" spans="3:4" ht="12.75">
      <c r="C270" s="14"/>
      <c r="D270" s="14"/>
    </row>
    <row r="271" spans="3:4" ht="12.75">
      <c r="C271" s="14"/>
      <c r="D271" s="14"/>
    </row>
    <row r="272" spans="3:4" ht="12.75">
      <c r="C272" s="14"/>
      <c r="D272" s="14"/>
    </row>
    <row r="273" spans="3:4" ht="12.75">
      <c r="C273" s="14"/>
      <c r="D273" s="14"/>
    </row>
    <row r="274" spans="3:4" ht="12.75">
      <c r="C274" s="14"/>
      <c r="D274" s="14"/>
    </row>
    <row r="275" spans="3:4" ht="12.75">
      <c r="C275" s="14"/>
      <c r="D275" s="14"/>
    </row>
    <row r="276" spans="3:4" ht="12.75">
      <c r="C276" s="14"/>
      <c r="D276" s="14"/>
    </row>
    <row r="277" spans="3:4" ht="12.75">
      <c r="C277" s="14"/>
      <c r="D277" s="14"/>
    </row>
    <row r="278" spans="3:4" ht="12.75">
      <c r="C278" s="14"/>
      <c r="D278" s="14"/>
    </row>
    <row r="279" spans="3:4" ht="12.75">
      <c r="C279" s="14"/>
      <c r="D279" s="14"/>
    </row>
    <row r="280" spans="3:4" ht="12.75">
      <c r="C280" s="14"/>
      <c r="D280" s="14"/>
    </row>
    <row r="281" spans="3:4" ht="12.75">
      <c r="C281" s="14"/>
      <c r="D281" s="14"/>
    </row>
    <row r="282" spans="3:4" ht="12.75">
      <c r="C282" s="14"/>
      <c r="D282" s="14"/>
    </row>
    <row r="283" spans="3:4" ht="12.75">
      <c r="C283" s="14"/>
      <c r="D283" s="14"/>
    </row>
    <row r="284" spans="3:4" ht="12.75">
      <c r="C284" s="14"/>
      <c r="D284" s="14"/>
    </row>
    <row r="285" spans="3:4" ht="12.75">
      <c r="C285" s="14"/>
      <c r="D285" s="14"/>
    </row>
    <row r="286" spans="3:4" ht="12.75">
      <c r="C286" s="14"/>
      <c r="D286" s="14"/>
    </row>
    <row r="287" spans="3:4" ht="12.75">
      <c r="C287" s="14"/>
      <c r="D287" s="14"/>
    </row>
    <row r="288" spans="3:4" ht="12.75">
      <c r="C288" s="14"/>
      <c r="D288" s="14"/>
    </row>
    <row r="289" spans="3:4" ht="12.75">
      <c r="C289" s="14"/>
      <c r="D289" s="14"/>
    </row>
    <row r="290" spans="3:4" ht="12.75">
      <c r="C290" s="14"/>
      <c r="D290" s="14"/>
    </row>
    <row r="291" spans="3:4" ht="12.75">
      <c r="C291" s="14"/>
      <c r="D291" s="14"/>
    </row>
    <row r="292" spans="3:4" ht="12.75">
      <c r="C292" s="14"/>
      <c r="D292" s="14"/>
    </row>
    <row r="293" spans="3:4" ht="12.75">
      <c r="C293" s="14"/>
      <c r="D293" s="14"/>
    </row>
    <row r="294" spans="3:4" ht="12.75">
      <c r="C294" s="14"/>
      <c r="D294" s="14"/>
    </row>
    <row r="295" spans="3:4" ht="12.75">
      <c r="C295" s="14"/>
      <c r="D295" s="14"/>
    </row>
    <row r="296" spans="3:4" ht="12.75">
      <c r="C296" s="14"/>
      <c r="D296" s="14"/>
    </row>
    <row r="297" spans="3:4" ht="12.75">
      <c r="C297" s="14"/>
      <c r="D297" s="14"/>
    </row>
    <row r="298" spans="3:4" ht="12.75">
      <c r="C298" s="14"/>
      <c r="D298" s="14"/>
    </row>
    <row r="299" spans="3:4" ht="12.75">
      <c r="C299" s="14"/>
      <c r="D299" s="14"/>
    </row>
    <row r="300" spans="3:4" ht="12.75">
      <c r="C300" s="14"/>
      <c r="D300" s="14"/>
    </row>
    <row r="301" spans="3:4" ht="12.75">
      <c r="C301" s="14"/>
      <c r="D301" s="14"/>
    </row>
    <row r="302" spans="3:4" ht="12.75">
      <c r="C302" s="14"/>
      <c r="D302" s="14"/>
    </row>
    <row r="303" spans="3:4" ht="12.75">
      <c r="C303" s="14"/>
      <c r="D303" s="14"/>
    </row>
    <row r="304" spans="3:4" ht="12.75">
      <c r="C304" s="14"/>
      <c r="D304" s="14"/>
    </row>
    <row r="305" spans="3:4" ht="12.75">
      <c r="C305" s="14"/>
      <c r="D305" s="14"/>
    </row>
    <row r="306" spans="3:4" ht="12.75">
      <c r="C306" s="14"/>
      <c r="D306" s="14"/>
    </row>
    <row r="307" spans="3:4" ht="12.75">
      <c r="C307" s="14"/>
      <c r="D307" s="14"/>
    </row>
    <row r="308" spans="3:4" ht="12.75">
      <c r="C308" s="14"/>
      <c r="D308" s="14"/>
    </row>
    <row r="309" spans="3:4" ht="12.75">
      <c r="C309" s="14"/>
      <c r="D309" s="14"/>
    </row>
    <row r="310" spans="3:4" ht="12.75">
      <c r="C310" s="14"/>
      <c r="D310" s="14"/>
    </row>
    <row r="311" spans="3:4" ht="12.75">
      <c r="C311" s="14"/>
      <c r="D311" s="14"/>
    </row>
    <row r="312" spans="3:4" ht="12.75">
      <c r="C312" s="14"/>
      <c r="D312" s="14"/>
    </row>
    <row r="313" spans="3:4" ht="12.75">
      <c r="C313" s="14"/>
      <c r="D313" s="14"/>
    </row>
    <row r="314" spans="3:4" ht="12.75">
      <c r="C314" s="14"/>
      <c r="D314" s="14"/>
    </row>
    <row r="315" spans="3:4" ht="12.75">
      <c r="C315" s="14"/>
      <c r="D315" s="14"/>
    </row>
    <row r="316" spans="3:4" ht="12.75">
      <c r="C316" s="14"/>
      <c r="D316" s="14"/>
    </row>
    <row r="317" spans="3:4" ht="12.75">
      <c r="C317" s="14"/>
      <c r="D317" s="14"/>
    </row>
    <row r="318" spans="3:4" ht="12.75">
      <c r="C318" s="14"/>
      <c r="D318" s="14"/>
    </row>
    <row r="319" spans="3:4" ht="12.75">
      <c r="C319" s="14"/>
      <c r="D319" s="14"/>
    </row>
    <row r="320" spans="3:4" ht="12.75">
      <c r="C320" s="14"/>
      <c r="D320" s="14"/>
    </row>
    <row r="321" spans="3:4" ht="12.75">
      <c r="C321" s="14"/>
      <c r="D321" s="14"/>
    </row>
    <row r="322" spans="3:4" ht="12.75">
      <c r="C322" s="14"/>
      <c r="D322" s="14"/>
    </row>
    <row r="323" spans="3:4" ht="12.75">
      <c r="C323" s="14"/>
      <c r="D323" s="14"/>
    </row>
    <row r="324" spans="3:4" ht="12.75">
      <c r="C324" s="14"/>
      <c r="D324" s="14"/>
    </row>
    <row r="325" spans="3:4" ht="12.75">
      <c r="C325" s="14"/>
      <c r="D325" s="14"/>
    </row>
    <row r="326" spans="3:4" ht="12.75">
      <c r="C326" s="14"/>
      <c r="D326" s="14"/>
    </row>
    <row r="327" spans="3:4" ht="12.75">
      <c r="C327" s="14"/>
      <c r="D327" s="14"/>
    </row>
    <row r="328" spans="3:4" ht="12.75">
      <c r="C328" s="14"/>
      <c r="D328" s="14"/>
    </row>
    <row r="329" spans="3:4" ht="12.75">
      <c r="C329" s="14"/>
      <c r="D329" s="14"/>
    </row>
    <row r="330" spans="3:4" ht="12.75">
      <c r="C330" s="14"/>
      <c r="D330" s="14"/>
    </row>
    <row r="331" spans="3:4" ht="12.75">
      <c r="C331" s="14"/>
      <c r="D331" s="14"/>
    </row>
    <row r="332" spans="3:4" ht="12.75">
      <c r="C332" s="14"/>
      <c r="D332" s="14"/>
    </row>
    <row r="333" spans="3:4" ht="12.75">
      <c r="C333" s="14"/>
      <c r="D333" s="14"/>
    </row>
    <row r="334" spans="3:4" ht="12.75">
      <c r="C334" s="14"/>
      <c r="D334" s="14"/>
    </row>
    <row r="335" spans="3:4" ht="12.75">
      <c r="C335" s="14"/>
      <c r="D335" s="14"/>
    </row>
    <row r="336" spans="3:4" ht="12.75">
      <c r="C336" s="14"/>
      <c r="D336" s="14"/>
    </row>
    <row r="337" spans="3:4" ht="12.75">
      <c r="C337" s="14"/>
      <c r="D337" s="14"/>
    </row>
    <row r="338" spans="3:4" ht="12.75">
      <c r="C338" s="14"/>
      <c r="D338" s="14"/>
    </row>
    <row r="339" spans="3:4" ht="12.75">
      <c r="C339" s="14"/>
      <c r="D339" s="14"/>
    </row>
    <row r="340" spans="3:4" ht="12.75">
      <c r="C340" s="14"/>
      <c r="D340" s="14"/>
    </row>
    <row r="341" spans="3:4" ht="12.75">
      <c r="C341" s="14"/>
      <c r="D341" s="14"/>
    </row>
    <row r="342" spans="3:4" ht="12.75">
      <c r="C342" s="14"/>
      <c r="D342" s="14"/>
    </row>
    <row r="343" spans="3:4" ht="12.75">
      <c r="C343" s="14"/>
      <c r="D343" s="14"/>
    </row>
    <row r="344" spans="3:4" ht="12.75">
      <c r="C344" s="14"/>
      <c r="D344" s="14"/>
    </row>
    <row r="345" spans="3:4" ht="12.75">
      <c r="C345" s="14"/>
      <c r="D345" s="14"/>
    </row>
    <row r="346" spans="3:4" ht="12.75">
      <c r="C346" s="14"/>
      <c r="D346" s="14"/>
    </row>
    <row r="347" spans="3:4" ht="12.75">
      <c r="C347" s="14"/>
      <c r="D347" s="14"/>
    </row>
    <row r="348" spans="3:4" ht="12.75">
      <c r="C348" s="14"/>
      <c r="D348" s="14"/>
    </row>
    <row r="349" spans="3:4" ht="12.75">
      <c r="C349" s="14"/>
      <c r="D349" s="14"/>
    </row>
    <row r="350" spans="3:4" ht="12.75">
      <c r="C350" s="14"/>
      <c r="D350" s="14"/>
    </row>
    <row r="351" spans="3:4" ht="12.75">
      <c r="C351" s="14"/>
      <c r="D351" s="14"/>
    </row>
    <row r="352" spans="3:4" ht="12.75">
      <c r="C352" s="14"/>
      <c r="D352" s="14"/>
    </row>
    <row r="353" spans="3:4" ht="12.75">
      <c r="C353" s="14"/>
      <c r="D353" s="14"/>
    </row>
    <row r="354" spans="3:4" ht="12.75">
      <c r="C354" s="14"/>
      <c r="D354" s="14"/>
    </row>
    <row r="355" spans="3:4" ht="12.75">
      <c r="C355" s="14"/>
      <c r="D355" s="14"/>
    </row>
    <row r="356" spans="3:4" ht="12.75">
      <c r="C356" s="14"/>
      <c r="D356" s="14"/>
    </row>
    <row r="357" spans="3:4" ht="12.75">
      <c r="C357" s="14"/>
      <c r="D357" s="14"/>
    </row>
    <row r="358" spans="3:4" ht="12.75">
      <c r="C358" s="14"/>
      <c r="D358" s="14"/>
    </row>
    <row r="359" spans="3:4" ht="12.75">
      <c r="C359" s="14"/>
      <c r="D359" s="14"/>
    </row>
    <row r="360" spans="3:4" ht="12.75">
      <c r="C360" s="14"/>
      <c r="D360" s="14"/>
    </row>
    <row r="361" spans="3:4" ht="12.75">
      <c r="C361" s="14"/>
      <c r="D361" s="14"/>
    </row>
    <row r="362" spans="3:4" ht="12.75">
      <c r="C362" s="14"/>
      <c r="D362" s="14"/>
    </row>
    <row r="363" spans="3:4" ht="12.75">
      <c r="C363" s="14"/>
      <c r="D363" s="14"/>
    </row>
    <row r="364" spans="3:4" ht="12.75">
      <c r="C364" s="14"/>
      <c r="D364" s="14"/>
    </row>
    <row r="365" spans="3:4" ht="12.75">
      <c r="C365" s="14"/>
      <c r="D365" s="14"/>
    </row>
    <row r="366" spans="3:4" ht="12.75">
      <c r="C366" s="14"/>
      <c r="D366" s="14"/>
    </row>
    <row r="367" spans="3:4" ht="12.75">
      <c r="C367" s="14"/>
      <c r="D367" s="14"/>
    </row>
    <row r="368" spans="3:4" ht="12.75">
      <c r="C368" s="14"/>
      <c r="D368" s="14"/>
    </row>
    <row r="369" spans="3:4" ht="12.75">
      <c r="C369" s="14"/>
      <c r="D369" s="14"/>
    </row>
    <row r="370" spans="3:4" ht="12.75">
      <c r="C370" s="14"/>
      <c r="D370" s="14"/>
    </row>
    <row r="371" spans="3:4" ht="12.75">
      <c r="C371" s="14"/>
      <c r="D371" s="14"/>
    </row>
    <row r="372" spans="3:4" ht="12.75">
      <c r="C372" s="14"/>
      <c r="D372" s="14"/>
    </row>
    <row r="373" spans="3:4" ht="12.75">
      <c r="C373" s="14"/>
      <c r="D373" s="14"/>
    </row>
    <row r="374" spans="3:4" ht="12.75">
      <c r="C374" s="14"/>
      <c r="D374" s="14"/>
    </row>
    <row r="375" spans="3:4" ht="12.75">
      <c r="C375" s="14"/>
      <c r="D375" s="14"/>
    </row>
    <row r="376" spans="3:4" ht="12.75">
      <c r="C376" s="14"/>
      <c r="D376" s="14"/>
    </row>
    <row r="377" spans="3:4" ht="12.75">
      <c r="C377" s="14"/>
      <c r="D377" s="14"/>
    </row>
    <row r="378" spans="3:4" ht="12.75">
      <c r="C378" s="14"/>
      <c r="D378" s="14"/>
    </row>
    <row r="379" spans="3:4" ht="12.75">
      <c r="C379" s="14"/>
      <c r="D379" s="14"/>
    </row>
    <row r="380" spans="3:4" ht="12.75">
      <c r="C380" s="14"/>
      <c r="D380" s="14"/>
    </row>
    <row r="381" spans="3:4" ht="12.75">
      <c r="C381" s="14"/>
      <c r="D381" s="14"/>
    </row>
    <row r="382" spans="3:4" ht="12.75">
      <c r="C382" s="14"/>
      <c r="D382" s="14"/>
    </row>
    <row r="383" spans="3:4" ht="12.75">
      <c r="C383" s="14"/>
      <c r="D383" s="14"/>
    </row>
    <row r="384" spans="3:4" ht="12.75">
      <c r="C384" s="14"/>
      <c r="D384" s="14"/>
    </row>
    <row r="385" spans="3:4" ht="12.75">
      <c r="C385" s="14"/>
      <c r="D385" s="14"/>
    </row>
    <row r="386" spans="3:4" ht="12.75">
      <c r="C386" s="14"/>
      <c r="D386" s="14"/>
    </row>
    <row r="387" spans="3:4" ht="12.75">
      <c r="C387" s="14"/>
      <c r="D387" s="14"/>
    </row>
    <row r="388" spans="3:4" ht="12.75">
      <c r="C388" s="14"/>
      <c r="D388" s="14"/>
    </row>
    <row r="389" spans="3:4" ht="12.75">
      <c r="C389" s="14"/>
      <c r="D389" s="14"/>
    </row>
    <row r="390" spans="3:4" ht="12.75">
      <c r="C390" s="14"/>
      <c r="D390" s="14"/>
    </row>
    <row r="391" spans="3:4" ht="12.75">
      <c r="C391" s="14"/>
      <c r="D391" s="14"/>
    </row>
    <row r="392" spans="3:4" ht="12.75">
      <c r="C392" s="14"/>
      <c r="D392" s="14"/>
    </row>
    <row r="393" spans="3:4" ht="12.75">
      <c r="C393" s="14"/>
      <c r="D393" s="14"/>
    </row>
    <row r="394" spans="3:4" ht="12.75">
      <c r="C394" s="14"/>
      <c r="D394" s="14"/>
    </row>
    <row r="395" spans="3:4" ht="12.75">
      <c r="C395" s="14"/>
      <c r="D395" s="14"/>
    </row>
    <row r="396" spans="3:4" ht="12.75">
      <c r="C396" s="14"/>
      <c r="D396" s="14"/>
    </row>
    <row r="397" spans="3:4" ht="12.75">
      <c r="C397" s="14"/>
      <c r="D397" s="14"/>
    </row>
    <row r="398" spans="3:4" ht="12.75">
      <c r="C398" s="14"/>
      <c r="D398" s="14"/>
    </row>
    <row r="399" spans="3:4" ht="12.75">
      <c r="C399" s="14"/>
      <c r="D399" s="14"/>
    </row>
    <row r="400" spans="3:4" ht="12.75">
      <c r="C400" s="14"/>
      <c r="D400" s="14"/>
    </row>
    <row r="401" spans="3:4" ht="12.75">
      <c r="C401" s="14"/>
      <c r="D401" s="14"/>
    </row>
    <row r="402" spans="3:4" ht="12.75">
      <c r="C402" s="14"/>
      <c r="D402" s="14"/>
    </row>
    <row r="403" spans="3:4" ht="12.75">
      <c r="C403" s="14"/>
      <c r="D403" s="14"/>
    </row>
    <row r="404" spans="3:4" ht="12.75">
      <c r="C404" s="14"/>
      <c r="D404" s="14"/>
    </row>
    <row r="405" spans="3:4" ht="12.75">
      <c r="C405" s="14"/>
      <c r="D405" s="14"/>
    </row>
    <row r="406" spans="3:4" ht="12.75">
      <c r="C406" s="14"/>
      <c r="D406" s="14"/>
    </row>
    <row r="407" spans="3:4" ht="12.75">
      <c r="C407" s="14"/>
      <c r="D407" s="14"/>
    </row>
    <row r="408" spans="3:4" ht="12.75">
      <c r="C408" s="14"/>
      <c r="D408" s="14"/>
    </row>
    <row r="409" spans="3:4" ht="12.75">
      <c r="C409" s="14"/>
      <c r="D409" s="14"/>
    </row>
    <row r="410" spans="3:4" ht="12.75">
      <c r="C410" s="14"/>
      <c r="D410" s="14"/>
    </row>
    <row r="411" spans="3:4" ht="12.75">
      <c r="C411" s="14"/>
      <c r="D411" s="14"/>
    </row>
    <row r="412" spans="3:4" ht="12.75">
      <c r="C412" s="14"/>
      <c r="D412" s="14"/>
    </row>
    <row r="413" spans="3:4" ht="12.75">
      <c r="C413" s="14"/>
      <c r="D413" s="14"/>
    </row>
    <row r="414" spans="3:4" ht="12.75">
      <c r="C414" s="14"/>
      <c r="D414" s="14"/>
    </row>
    <row r="415" spans="3:4" ht="12.75">
      <c r="C415" s="14"/>
      <c r="D415" s="14"/>
    </row>
    <row r="416" spans="3:4" ht="12.75">
      <c r="C416" s="14"/>
      <c r="D416" s="14"/>
    </row>
    <row r="417" spans="3:4" ht="12.75">
      <c r="C417" s="14"/>
      <c r="D417" s="14"/>
    </row>
    <row r="418" spans="3:4" ht="12.75">
      <c r="C418" s="14"/>
      <c r="D418" s="14"/>
    </row>
    <row r="419" spans="3:4" ht="12.75">
      <c r="C419" s="14"/>
      <c r="D419" s="14"/>
    </row>
    <row r="420" spans="3:4" ht="12.75">
      <c r="C420" s="14"/>
      <c r="D420" s="14"/>
    </row>
    <row r="421" spans="3:4" ht="12.75">
      <c r="C421" s="14"/>
      <c r="D421" s="14"/>
    </row>
    <row r="422" spans="3:4" ht="12.75">
      <c r="C422" s="14"/>
      <c r="D422" s="14"/>
    </row>
    <row r="423" spans="3:4" ht="12.75">
      <c r="C423" s="14"/>
      <c r="D423" s="14"/>
    </row>
    <row r="424" spans="3:4" ht="12.75">
      <c r="C424" s="14"/>
      <c r="D424" s="14"/>
    </row>
    <row r="425" spans="3:4" ht="12.75">
      <c r="C425" s="14"/>
      <c r="D425" s="14"/>
    </row>
    <row r="426" spans="3:4" ht="12.75">
      <c r="C426" s="14"/>
      <c r="D426" s="14"/>
    </row>
    <row r="427" spans="3:4" ht="12.75">
      <c r="C427" s="14"/>
      <c r="D427" s="14"/>
    </row>
    <row r="428" spans="3:4" ht="12.75">
      <c r="C428" s="14"/>
      <c r="D428" s="14"/>
    </row>
    <row r="429" spans="3:4" ht="12.75">
      <c r="C429" s="14"/>
      <c r="D429" s="14"/>
    </row>
    <row r="430" spans="3:4" ht="12.75">
      <c r="C430" s="14"/>
      <c r="D430" s="14"/>
    </row>
    <row r="431" spans="3:4" ht="12.75">
      <c r="C431" s="14"/>
      <c r="D431" s="14"/>
    </row>
    <row r="432" spans="3:4" ht="12.75">
      <c r="C432" s="14"/>
      <c r="D432" s="14"/>
    </row>
    <row r="433" spans="3:4" ht="12.75">
      <c r="C433" s="14"/>
      <c r="D433" s="14"/>
    </row>
    <row r="434" spans="3:4" ht="12.75">
      <c r="C434" s="14"/>
      <c r="D434" s="14"/>
    </row>
    <row r="435" spans="3:4" ht="12.75">
      <c r="C435" s="14"/>
      <c r="D435" s="14"/>
    </row>
    <row r="436" spans="3:4" ht="12.75">
      <c r="C436" s="14"/>
      <c r="D436" s="14"/>
    </row>
    <row r="437" spans="3:4" ht="12.75">
      <c r="C437" s="14"/>
      <c r="D437" s="14"/>
    </row>
    <row r="438" spans="3:4" ht="12.75">
      <c r="C438" s="14"/>
      <c r="D438" s="14"/>
    </row>
    <row r="439" spans="3:4" ht="12.75">
      <c r="C439" s="14"/>
      <c r="D439" s="14"/>
    </row>
    <row r="440" spans="3:4" ht="12.75">
      <c r="C440" s="14"/>
      <c r="D440" s="14"/>
    </row>
    <row r="441" spans="3:4" ht="12.75">
      <c r="C441" s="14"/>
      <c r="D441" s="14"/>
    </row>
    <row r="442" spans="3:4" ht="12.75">
      <c r="C442" s="14"/>
      <c r="D442" s="14"/>
    </row>
    <row r="443" spans="3:4" ht="12.75">
      <c r="C443" s="14"/>
      <c r="D443" s="14"/>
    </row>
    <row r="444" spans="3:4" ht="12.75">
      <c r="C444" s="14"/>
      <c r="D444" s="14"/>
    </row>
    <row r="445" spans="3:4" ht="12.75">
      <c r="C445" s="14"/>
      <c r="D445" s="14"/>
    </row>
    <row r="446" spans="3:4" ht="12.75">
      <c r="C446" s="14"/>
      <c r="D446" s="14"/>
    </row>
    <row r="447" spans="3:4" ht="12.75">
      <c r="C447" s="14"/>
      <c r="D447" s="14"/>
    </row>
    <row r="448" spans="3:4" ht="12.75">
      <c r="C448" s="14"/>
      <c r="D448" s="14"/>
    </row>
    <row r="449" spans="3:4" ht="12.75">
      <c r="C449" s="14"/>
      <c r="D449" s="14"/>
    </row>
    <row r="450" spans="3:4" ht="12.75">
      <c r="C450" s="14"/>
      <c r="D450" s="14"/>
    </row>
    <row r="451" spans="3:4" ht="12.75">
      <c r="C451" s="14"/>
      <c r="D451" s="14"/>
    </row>
    <row r="452" spans="3:4" ht="12.75">
      <c r="C452" s="14"/>
      <c r="D452" s="14"/>
    </row>
    <row r="453" spans="3:4" ht="12.75">
      <c r="C453" s="14"/>
      <c r="D453" s="14"/>
    </row>
    <row r="454" spans="3:4" ht="12.75">
      <c r="C454" s="14"/>
      <c r="D454" s="14"/>
    </row>
    <row r="455" spans="3:4" ht="12.75">
      <c r="C455" s="14"/>
      <c r="D455" s="14"/>
    </row>
    <row r="456" spans="3:4" ht="12.75">
      <c r="C456" s="14"/>
      <c r="D456" s="14"/>
    </row>
    <row r="457" spans="3:4" ht="12.75">
      <c r="C457" s="14"/>
      <c r="D457" s="14"/>
    </row>
    <row r="458" spans="3:4" ht="12.75">
      <c r="C458" s="14"/>
      <c r="D458" s="14"/>
    </row>
    <row r="459" spans="3:4" ht="12.75">
      <c r="C459" s="14"/>
      <c r="D459" s="14"/>
    </row>
    <row r="460" spans="3:4" ht="12.75">
      <c r="C460" s="14"/>
      <c r="D460" s="14"/>
    </row>
    <row r="461" spans="3:4" ht="12.75">
      <c r="C461" s="14"/>
      <c r="D461" s="14"/>
    </row>
    <row r="462" spans="3:4" ht="12.75">
      <c r="C462" s="14"/>
      <c r="D462" s="14"/>
    </row>
    <row r="463" spans="3:4" ht="12.75">
      <c r="C463" s="14"/>
      <c r="D463" s="14"/>
    </row>
    <row r="464" spans="3:4" ht="12.75">
      <c r="C464" s="14"/>
      <c r="D464" s="14"/>
    </row>
    <row r="465" spans="3:4" ht="12.75">
      <c r="C465" s="14"/>
      <c r="D465" s="14"/>
    </row>
    <row r="466" spans="3:4" ht="12.75">
      <c r="C466" s="14"/>
      <c r="D466" s="14"/>
    </row>
    <row r="467" spans="3:4" ht="12.75">
      <c r="C467" s="14"/>
      <c r="D467" s="14"/>
    </row>
    <row r="468" spans="3:4" ht="12.75">
      <c r="C468" s="14"/>
      <c r="D468" s="14"/>
    </row>
    <row r="469" spans="3:4" ht="12.75">
      <c r="C469" s="14"/>
      <c r="D469" s="14"/>
    </row>
    <row r="470" spans="3:4" ht="12.75">
      <c r="C470" s="14"/>
      <c r="D470" s="14"/>
    </row>
    <row r="471" spans="3:4" ht="12.75">
      <c r="C471" s="14"/>
      <c r="D471" s="14"/>
    </row>
    <row r="472" spans="3:4" ht="12.75">
      <c r="C472" s="14"/>
      <c r="D472" s="14"/>
    </row>
    <row r="473" spans="3:4" ht="12.75">
      <c r="C473" s="14"/>
      <c r="D473" s="14"/>
    </row>
    <row r="474" spans="3:4" ht="12.75">
      <c r="C474" s="14"/>
      <c r="D474" s="14"/>
    </row>
    <row r="475" spans="3:4" ht="12.75">
      <c r="C475" s="14"/>
      <c r="D475" s="14"/>
    </row>
    <row r="476" spans="3:4" ht="12.75">
      <c r="C476" s="14"/>
      <c r="D476" s="14"/>
    </row>
    <row r="477" spans="3:4" ht="12.75">
      <c r="C477" s="14"/>
      <c r="D477" s="14"/>
    </row>
    <row r="478" spans="3:4" ht="12.75">
      <c r="C478" s="14"/>
      <c r="D478" s="14"/>
    </row>
    <row r="479" spans="3:4" ht="12.75">
      <c r="C479" s="14"/>
      <c r="D479" s="14"/>
    </row>
    <row r="480" spans="3:4" ht="12.75">
      <c r="C480" s="14"/>
      <c r="D480" s="14"/>
    </row>
    <row r="481" spans="3:4" ht="12.75">
      <c r="C481" s="14"/>
      <c r="D481" s="14"/>
    </row>
    <row r="482" spans="3:4" ht="12.75">
      <c r="C482" s="14"/>
      <c r="D482" s="14"/>
    </row>
    <row r="483" spans="3:4" ht="12.75">
      <c r="C483" s="14"/>
      <c r="D483" s="14"/>
    </row>
    <row r="484" spans="3:4" ht="12.75">
      <c r="C484" s="14"/>
      <c r="D484" s="14"/>
    </row>
    <row r="485" spans="3:4" ht="12.75">
      <c r="C485" s="14"/>
      <c r="D485" s="14"/>
    </row>
    <row r="486" spans="3:4" ht="12.75">
      <c r="C486" s="14"/>
      <c r="D486" s="14"/>
    </row>
    <row r="487" spans="3:4" ht="12.75">
      <c r="C487" s="14"/>
      <c r="D487" s="14"/>
    </row>
    <row r="488" spans="3:4" ht="12.75">
      <c r="C488" s="14"/>
      <c r="D488" s="14"/>
    </row>
    <row r="489" spans="3:4" ht="12.75">
      <c r="C489" s="14"/>
      <c r="D489" s="14"/>
    </row>
    <row r="490" spans="3:4" ht="12.75">
      <c r="C490" s="14"/>
      <c r="D490" s="14"/>
    </row>
    <row r="491" spans="3:4" ht="12.75">
      <c r="C491" s="14"/>
      <c r="D491" s="14"/>
    </row>
    <row r="492" spans="3:4" ht="12.75">
      <c r="C492" s="14"/>
      <c r="D492" s="14"/>
    </row>
    <row r="493" spans="3:4" ht="12.75">
      <c r="C493" s="14"/>
      <c r="D493" s="14"/>
    </row>
    <row r="494" spans="3:4" ht="12.75">
      <c r="C494" s="14"/>
      <c r="D494" s="14"/>
    </row>
    <row r="495" spans="3:4" ht="12.75">
      <c r="C495" s="14"/>
      <c r="D495" s="14"/>
    </row>
    <row r="496" spans="3:4" ht="12.75">
      <c r="C496" s="14"/>
      <c r="D496" s="14"/>
    </row>
    <row r="497" spans="3:4" ht="12.75">
      <c r="C497" s="14"/>
      <c r="D497" s="14"/>
    </row>
    <row r="498" spans="3:4" ht="12.75">
      <c r="C498" s="14"/>
      <c r="D498" s="14"/>
    </row>
    <row r="499" spans="3:4" ht="12.75">
      <c r="C499" s="14"/>
      <c r="D499" s="14"/>
    </row>
    <row r="500" spans="3:4" ht="12.75">
      <c r="C500" s="14"/>
      <c r="D500" s="14"/>
    </row>
    <row r="501" spans="3:4" ht="12.75">
      <c r="C501" s="14"/>
      <c r="D501" s="14"/>
    </row>
    <row r="502" spans="3:4" ht="12.75">
      <c r="C502" s="14"/>
      <c r="D502" s="14"/>
    </row>
    <row r="503" spans="3:4" ht="12.75">
      <c r="C503" s="14"/>
      <c r="D503" s="14"/>
    </row>
    <row r="504" spans="3:4" ht="12.75">
      <c r="C504" s="14"/>
      <c r="D504" s="14"/>
    </row>
    <row r="505" spans="3:4" ht="12.75">
      <c r="C505" s="14"/>
      <c r="D505" s="14"/>
    </row>
    <row r="506" spans="3:4" ht="12.75">
      <c r="C506" s="14"/>
      <c r="D506" s="14"/>
    </row>
    <row r="507" spans="3:4" ht="12.75">
      <c r="C507" s="14"/>
      <c r="D507" s="14"/>
    </row>
    <row r="508" spans="3:4" ht="12.75">
      <c r="C508" s="14"/>
      <c r="D508" s="14"/>
    </row>
    <row r="509" spans="3:4" ht="12.75">
      <c r="C509" s="14"/>
      <c r="D509" s="14"/>
    </row>
    <row r="510" spans="3:4" ht="12.75">
      <c r="C510" s="14"/>
      <c r="D510" s="14"/>
    </row>
    <row r="511" spans="3:4" ht="12.75">
      <c r="C511" s="14"/>
      <c r="D511" s="14"/>
    </row>
    <row r="512" spans="3:4" ht="12.75">
      <c r="C512" s="14"/>
      <c r="D512" s="14"/>
    </row>
    <row r="513" spans="3:4" ht="12.75">
      <c r="C513" s="14"/>
      <c r="D513" s="14"/>
    </row>
    <row r="514" spans="3:4" ht="12.75">
      <c r="C514" s="14"/>
      <c r="D514" s="14"/>
    </row>
    <row r="515" spans="3:4" ht="12.75">
      <c r="C515" s="14"/>
      <c r="D515" s="14"/>
    </row>
    <row r="516" spans="3:4" ht="12.75">
      <c r="C516" s="14"/>
      <c r="D516" s="14"/>
    </row>
    <row r="517" spans="3:4" ht="12.75">
      <c r="C517" s="14"/>
      <c r="D517" s="14"/>
    </row>
    <row r="518" spans="3:4" ht="12.75">
      <c r="C518" s="14"/>
      <c r="D518" s="14"/>
    </row>
    <row r="519" spans="3:4" ht="12.75">
      <c r="C519" s="14"/>
      <c r="D519" s="14"/>
    </row>
    <row r="520" spans="3:4" ht="12.75">
      <c r="C520" s="14"/>
      <c r="D520" s="14"/>
    </row>
    <row r="521" spans="3:4" ht="12.75">
      <c r="C521" s="14"/>
      <c r="D521" s="14"/>
    </row>
    <row r="522" spans="3:4" ht="12.75">
      <c r="C522" s="14"/>
      <c r="D522" s="14"/>
    </row>
    <row r="523" spans="3:4" ht="12.75">
      <c r="C523" s="14"/>
      <c r="D523" s="14"/>
    </row>
    <row r="524" spans="3:4" ht="12.75">
      <c r="C524" s="14"/>
      <c r="D524" s="14"/>
    </row>
    <row r="525" spans="3:4" ht="12.75">
      <c r="C525" s="14"/>
      <c r="D525" s="14"/>
    </row>
    <row r="526" spans="3:4" ht="12.75">
      <c r="C526" s="14"/>
      <c r="D526" s="14"/>
    </row>
    <row r="527" spans="3:4" ht="12.75">
      <c r="C527" s="14"/>
      <c r="D527" s="14"/>
    </row>
    <row r="528" spans="3:4" ht="12.75">
      <c r="C528" s="14"/>
      <c r="D528" s="14"/>
    </row>
    <row r="529" spans="3:4" ht="12.75">
      <c r="C529" s="14"/>
      <c r="D529" s="14"/>
    </row>
    <row r="530" spans="3:4" ht="12.75">
      <c r="C530" s="14"/>
      <c r="D530" s="14"/>
    </row>
    <row r="531" spans="3:4" ht="12.75">
      <c r="C531" s="14"/>
      <c r="D531" s="14"/>
    </row>
    <row r="532" spans="3:4" ht="12.75">
      <c r="C532" s="14"/>
      <c r="D532" s="14"/>
    </row>
    <row r="533" spans="3:4" ht="12.75">
      <c r="C533" s="14"/>
      <c r="D533" s="14"/>
    </row>
    <row r="534" spans="3:4" ht="12.75">
      <c r="C534" s="14"/>
      <c r="D534" s="14"/>
    </row>
    <row r="535" spans="3:4" ht="12.75">
      <c r="C535" s="14"/>
      <c r="D535" s="14"/>
    </row>
    <row r="536" spans="3:4" ht="12.75">
      <c r="C536" s="14"/>
      <c r="D536" s="14"/>
    </row>
    <row r="537" spans="3:4" ht="12.75">
      <c r="C537" s="14"/>
      <c r="D537" s="14"/>
    </row>
    <row r="538" spans="3:4" ht="12.75">
      <c r="C538" s="14"/>
      <c r="D538" s="14"/>
    </row>
  </sheetData>
  <sheetProtection/>
  <mergeCells count="47">
    <mergeCell ref="A1:D1"/>
    <mergeCell ref="A9:A11"/>
    <mergeCell ref="A14:A16"/>
    <mergeCell ref="A43:A45"/>
    <mergeCell ref="A19:A21"/>
    <mergeCell ref="A23:B23"/>
    <mergeCell ref="A28:B28"/>
    <mergeCell ref="A30:A32"/>
    <mergeCell ref="C23:D23"/>
    <mergeCell ref="C28:D28"/>
    <mergeCell ref="K3:L4"/>
    <mergeCell ref="C39:D39"/>
    <mergeCell ref="A35:A37"/>
    <mergeCell ref="A39:B39"/>
    <mergeCell ref="A3:D3"/>
    <mergeCell ref="C4:D4"/>
    <mergeCell ref="A4:B4"/>
    <mergeCell ref="E39:F39"/>
    <mergeCell ref="G23:H23"/>
    <mergeCell ref="G28:H28"/>
    <mergeCell ref="M3:N4"/>
    <mergeCell ref="O3:P4"/>
    <mergeCell ref="Q3:R4"/>
    <mergeCell ref="E28:F28"/>
    <mergeCell ref="I28:J28"/>
    <mergeCell ref="M28:N28"/>
    <mergeCell ref="Q28:R28"/>
    <mergeCell ref="E3:F4"/>
    <mergeCell ref="G3:H4"/>
    <mergeCell ref="I3:J4"/>
    <mergeCell ref="G39:H39"/>
    <mergeCell ref="E1:J1"/>
    <mergeCell ref="A6:R6"/>
    <mergeCell ref="A5:B5"/>
    <mergeCell ref="E23:F23"/>
    <mergeCell ref="I23:J23"/>
    <mergeCell ref="M23:N23"/>
    <mergeCell ref="Q39:R39"/>
    <mergeCell ref="M39:N39"/>
    <mergeCell ref="O23:P23"/>
    <mergeCell ref="Q23:R23"/>
    <mergeCell ref="O28:P28"/>
    <mergeCell ref="O39:P39"/>
    <mergeCell ref="I39:J39"/>
    <mergeCell ref="K23:L23"/>
    <mergeCell ref="K28:L28"/>
    <mergeCell ref="K39:L39"/>
  </mergeCells>
  <printOptions/>
  <pageMargins left="0.75" right="0.75" top="1" bottom="1" header="0.5" footer="0.5"/>
  <pageSetup horizontalDpi="600" verticalDpi="600" orientation="portrait" paperSize="9" r:id="rId2"/>
  <ignoredErrors>
    <ignoredError sqref="E32:P41 E11:P26 Q11:R41" emptyCellReference="1"/>
  </ignoredErrors>
  <drawing r:id="rId1"/>
</worksheet>
</file>

<file path=xl/worksheets/sheet20.xml><?xml version="1.0" encoding="utf-8"?>
<worksheet xmlns="http://schemas.openxmlformats.org/spreadsheetml/2006/main" xmlns:r="http://schemas.openxmlformats.org/officeDocument/2006/relationships">
  <dimension ref="A1:G37"/>
  <sheetViews>
    <sheetView zoomScale="80" zoomScaleNormal="80" zoomScalePageLayoutView="0" workbookViewId="0" topLeftCell="A1">
      <selection activeCell="J19" sqref="J19"/>
    </sheetView>
  </sheetViews>
  <sheetFormatPr defaultColWidth="9.00390625" defaultRowHeight="12.75"/>
  <cols>
    <col min="1" max="1" width="25.875" style="57" customWidth="1"/>
    <col min="2" max="2" width="14.125" style="57" customWidth="1"/>
    <col min="3" max="3" width="13.875" style="57" customWidth="1"/>
    <col min="4" max="4" width="12.875" style="57" customWidth="1"/>
    <col min="5" max="5" width="14.25390625" style="57" customWidth="1"/>
    <col min="6" max="16384" width="9.125" style="57" customWidth="1"/>
  </cols>
  <sheetData>
    <row r="1" spans="1:5" ht="27" customHeight="1">
      <c r="A1" s="514" t="s">
        <v>421</v>
      </c>
      <c r="B1" s="514"/>
      <c r="C1" s="514"/>
      <c r="D1" s="514"/>
      <c r="E1" s="514"/>
    </row>
    <row r="2" spans="1:5" ht="34.5" customHeight="1">
      <c r="A2" s="122" t="s">
        <v>161</v>
      </c>
      <c r="B2" s="341" t="s">
        <v>181</v>
      </c>
      <c r="C2" s="341" t="s">
        <v>162</v>
      </c>
      <c r="D2" s="341" t="s">
        <v>171</v>
      </c>
      <c r="E2" s="341" t="s">
        <v>164</v>
      </c>
    </row>
    <row r="3" spans="1:5" ht="15" customHeight="1">
      <c r="A3" s="127" t="s">
        <v>168</v>
      </c>
      <c r="B3" s="128"/>
      <c r="C3" s="128"/>
      <c r="D3" s="128"/>
      <c r="E3" s="129"/>
    </row>
    <row r="4" spans="1:5" ht="15" customHeight="1">
      <c r="A4" s="123" t="s">
        <v>163</v>
      </c>
      <c r="B4" s="346"/>
      <c r="C4" s="130"/>
      <c r="D4" s="132"/>
      <c r="E4" s="347">
        <f aca="true" t="shared" si="0" ref="E4:E10">B4*C4/12</f>
        <v>0</v>
      </c>
    </row>
    <row r="5" spans="1:5" ht="15" customHeight="1">
      <c r="A5" s="123" t="s">
        <v>176</v>
      </c>
      <c r="B5" s="346"/>
      <c r="C5" s="130"/>
      <c r="D5" s="132"/>
      <c r="E5" s="347">
        <f t="shared" si="0"/>
        <v>0</v>
      </c>
    </row>
    <row r="6" spans="1:5" ht="15" customHeight="1">
      <c r="A6" s="123" t="s">
        <v>404</v>
      </c>
      <c r="B6" s="346"/>
      <c r="C6" s="130"/>
      <c r="D6" s="132"/>
      <c r="E6" s="347">
        <f t="shared" si="0"/>
        <v>0</v>
      </c>
    </row>
    <row r="7" spans="1:5" ht="15" customHeight="1">
      <c r="A7" s="123" t="s">
        <v>405</v>
      </c>
      <c r="B7" s="346"/>
      <c r="C7" s="130"/>
      <c r="D7" s="132"/>
      <c r="E7" s="347">
        <f t="shared" si="0"/>
        <v>0</v>
      </c>
    </row>
    <row r="8" spans="1:5" ht="15" customHeight="1">
      <c r="A8" s="123" t="s">
        <v>406</v>
      </c>
      <c r="B8" s="346"/>
      <c r="C8" s="130"/>
      <c r="D8" s="132"/>
      <c r="E8" s="347">
        <f t="shared" si="0"/>
        <v>0</v>
      </c>
    </row>
    <row r="9" spans="1:5" ht="15" customHeight="1">
      <c r="A9" s="123" t="s">
        <v>173</v>
      </c>
      <c r="B9" s="346"/>
      <c r="C9" s="130"/>
      <c r="D9" s="132"/>
      <c r="E9" s="347">
        <f t="shared" si="0"/>
        <v>0</v>
      </c>
    </row>
    <row r="10" spans="1:5" ht="15" customHeight="1">
      <c r="A10" s="123" t="s">
        <v>419</v>
      </c>
      <c r="B10" s="346"/>
      <c r="C10" s="130"/>
      <c r="D10" s="132"/>
      <c r="E10" s="347">
        <f t="shared" si="0"/>
        <v>0</v>
      </c>
    </row>
    <row r="11" spans="1:5" ht="15" customHeight="1">
      <c r="A11" s="127" t="s">
        <v>169</v>
      </c>
      <c r="B11" s="128"/>
      <c r="C11" s="128"/>
      <c r="D11" s="128"/>
      <c r="E11" s="129"/>
    </row>
    <row r="12" spans="1:5" ht="15" customHeight="1">
      <c r="A12" s="123" t="s">
        <v>173</v>
      </c>
      <c r="B12" s="346"/>
      <c r="C12" s="130"/>
      <c r="D12" s="132"/>
      <c r="E12" s="347">
        <f>B12*C12/12</f>
        <v>0</v>
      </c>
    </row>
    <row r="13" spans="1:5" ht="15" customHeight="1">
      <c r="A13" s="123" t="s">
        <v>419</v>
      </c>
      <c r="B13" s="346"/>
      <c r="C13" s="130"/>
      <c r="D13" s="132"/>
      <c r="E13" s="347">
        <f>B13*C13/12</f>
        <v>0</v>
      </c>
    </row>
    <row r="14" spans="1:5" ht="15" customHeight="1">
      <c r="A14" s="122" t="s">
        <v>170</v>
      </c>
      <c r="B14" s="128"/>
      <c r="C14" s="128"/>
      <c r="D14" s="128"/>
      <c r="E14" s="129"/>
    </row>
    <row r="15" spans="1:5" ht="15" customHeight="1">
      <c r="A15" s="123" t="s">
        <v>173</v>
      </c>
      <c r="B15" s="346"/>
      <c r="C15" s="130"/>
      <c r="D15" s="132"/>
      <c r="E15" s="347">
        <f>B15*C15/12</f>
        <v>0</v>
      </c>
    </row>
    <row r="16" spans="1:5" ht="15" customHeight="1">
      <c r="A16" s="123" t="s">
        <v>419</v>
      </c>
      <c r="B16" s="346"/>
      <c r="C16" s="130"/>
      <c r="D16" s="132"/>
      <c r="E16" s="347">
        <f>B16*C16/12</f>
        <v>0</v>
      </c>
    </row>
    <row r="17" spans="1:5" ht="15" customHeight="1">
      <c r="A17" s="124" t="s">
        <v>88</v>
      </c>
      <c r="B17" s="126">
        <f>SUM(B5:B9,B15:B16,B12:B13)</f>
        <v>0</v>
      </c>
      <c r="C17" s="132"/>
      <c r="D17" s="132"/>
      <c r="E17" s="350">
        <f>SUM(E4:E10)+SUM(E15:E16)+SUM(E12:E13)</f>
        <v>0</v>
      </c>
    </row>
    <row r="19" spans="1:5" ht="27" customHeight="1">
      <c r="A19" s="514" t="s">
        <v>167</v>
      </c>
      <c r="B19" s="514"/>
      <c r="C19" s="514"/>
      <c r="D19" s="514"/>
      <c r="E19" s="514"/>
    </row>
    <row r="20" spans="1:5" ht="31.5" customHeight="1">
      <c r="A20" s="122" t="s">
        <v>161</v>
      </c>
      <c r="B20" s="341" t="s">
        <v>181</v>
      </c>
      <c r="C20" s="341" t="s">
        <v>162</v>
      </c>
      <c r="D20" s="341" t="s">
        <v>171</v>
      </c>
      <c r="E20" s="341" t="s">
        <v>164</v>
      </c>
    </row>
    <row r="21" spans="1:5" ht="14.25" customHeight="1">
      <c r="A21" s="127" t="s">
        <v>168</v>
      </c>
      <c r="B21" s="133"/>
      <c r="C21" s="128"/>
      <c r="D21" s="133"/>
      <c r="E21" s="142"/>
    </row>
    <row r="22" spans="1:5" ht="14.25" customHeight="1">
      <c r="A22" s="123"/>
      <c r="B22" s="123"/>
      <c r="C22" s="134"/>
      <c r="D22" s="132"/>
      <c r="E22" s="347">
        <f aca="true" t="shared" si="1" ref="E22:E27">B22*C22/12</f>
        <v>0</v>
      </c>
    </row>
    <row r="23" spans="1:5" ht="14.25" customHeight="1">
      <c r="A23" s="123"/>
      <c r="B23" s="123"/>
      <c r="C23" s="134"/>
      <c r="D23" s="132"/>
      <c r="E23" s="347">
        <f t="shared" si="1"/>
        <v>0</v>
      </c>
    </row>
    <row r="24" spans="1:5" ht="14.25" customHeight="1">
      <c r="A24" s="123"/>
      <c r="B24" s="123"/>
      <c r="C24" s="134"/>
      <c r="D24" s="132"/>
      <c r="E24" s="347">
        <f t="shared" si="1"/>
        <v>0</v>
      </c>
    </row>
    <row r="25" spans="1:5" ht="14.25" customHeight="1">
      <c r="A25" s="123"/>
      <c r="B25" s="123"/>
      <c r="C25" s="134"/>
      <c r="D25" s="132"/>
      <c r="E25" s="347">
        <f t="shared" si="1"/>
        <v>0</v>
      </c>
    </row>
    <row r="26" spans="1:5" ht="14.25" customHeight="1">
      <c r="A26" s="123"/>
      <c r="B26" s="123"/>
      <c r="C26" s="134"/>
      <c r="D26" s="132"/>
      <c r="E26" s="347">
        <f t="shared" si="1"/>
        <v>0</v>
      </c>
    </row>
    <row r="27" spans="1:5" ht="14.25" customHeight="1">
      <c r="A27" s="123"/>
      <c r="B27" s="123"/>
      <c r="C27" s="134"/>
      <c r="D27" s="132"/>
      <c r="E27" s="347">
        <f t="shared" si="1"/>
        <v>0</v>
      </c>
    </row>
    <row r="28" spans="1:5" ht="14.25" customHeight="1">
      <c r="A28" s="127" t="s">
        <v>169</v>
      </c>
      <c r="B28" s="133"/>
      <c r="C28" s="128"/>
      <c r="D28" s="133"/>
      <c r="E28" s="133"/>
    </row>
    <row r="29" spans="1:5" ht="14.25" customHeight="1">
      <c r="A29" s="123"/>
      <c r="B29" s="123"/>
      <c r="C29" s="134"/>
      <c r="D29" s="132"/>
      <c r="E29" s="347">
        <f>B29*C29/12</f>
        <v>0</v>
      </c>
    </row>
    <row r="30" spans="1:5" ht="14.25" customHeight="1">
      <c r="A30" s="123"/>
      <c r="B30" s="123"/>
      <c r="C30" s="134"/>
      <c r="D30" s="132"/>
      <c r="E30" s="347">
        <f>B30*C30/12</f>
        <v>0</v>
      </c>
    </row>
    <row r="31" spans="1:5" ht="14.25" customHeight="1">
      <c r="A31" s="127" t="s">
        <v>170</v>
      </c>
      <c r="B31" s="133"/>
      <c r="C31" s="128"/>
      <c r="D31" s="133"/>
      <c r="E31" s="133"/>
    </row>
    <row r="32" spans="1:5" ht="14.25" customHeight="1">
      <c r="A32" s="123"/>
      <c r="B32" s="123"/>
      <c r="C32" s="134"/>
      <c r="D32" s="134"/>
      <c r="E32" s="347">
        <f>B32*C32*D32/12</f>
        <v>0</v>
      </c>
    </row>
    <row r="33" spans="1:5" ht="14.25" customHeight="1">
      <c r="A33" s="123"/>
      <c r="B33" s="123"/>
      <c r="C33" s="134"/>
      <c r="D33" s="134"/>
      <c r="E33" s="347">
        <f>B33*C33*D33/12</f>
        <v>0</v>
      </c>
    </row>
    <row r="34" spans="1:5" ht="14.25" customHeight="1">
      <c r="A34" s="124" t="s">
        <v>88</v>
      </c>
      <c r="B34" s="132"/>
      <c r="C34" s="132"/>
      <c r="D34" s="132"/>
      <c r="E34" s="350">
        <f>SUM(E22:E27)+SUM(E29:E30)+SUM(E32:E33)</f>
        <v>0</v>
      </c>
    </row>
    <row r="35" spans="1:5" ht="64.5" customHeight="1">
      <c r="A35" s="125" t="s">
        <v>182</v>
      </c>
      <c r="B35" s="132"/>
      <c r="C35" s="132"/>
      <c r="D35" s="132"/>
      <c r="E35" s="352" t="e">
        <f>E34/E17</f>
        <v>#DIV/0!</v>
      </c>
    </row>
    <row r="36" s="171" customFormat="1" ht="12.75">
      <c r="A36" s="136"/>
    </row>
    <row r="37" spans="1:7" ht="57" customHeight="1">
      <c r="A37" s="522" t="s">
        <v>397</v>
      </c>
      <c r="B37" s="523"/>
      <c r="C37" s="523"/>
      <c r="D37" s="523"/>
      <c r="E37" s="523"/>
      <c r="F37" s="523"/>
      <c r="G37" s="524"/>
    </row>
    <row r="38" ht="34.5" customHeight="1"/>
  </sheetData>
  <sheetProtection/>
  <mergeCells count="3">
    <mergeCell ref="A19:E19"/>
    <mergeCell ref="A1:E1"/>
    <mergeCell ref="A37:G37"/>
  </mergeCells>
  <printOptions/>
  <pageMargins left="0.75" right="0.75" top="1" bottom="1" header="0.5" footer="0.5"/>
  <pageSetup orientation="portrait" paperSize="9"/>
  <ignoredErrors>
    <ignoredError sqref="E11 E28 E14 E31" emptyCellReference="1"/>
    <ignoredError sqref="E35" emptyCellReference="1" evalError="1"/>
  </ignoredErrors>
</worksheet>
</file>

<file path=xl/worksheets/sheet21.xml><?xml version="1.0" encoding="utf-8"?>
<worksheet xmlns="http://schemas.openxmlformats.org/spreadsheetml/2006/main" xmlns:r="http://schemas.openxmlformats.org/officeDocument/2006/relationships">
  <dimension ref="A1:K65"/>
  <sheetViews>
    <sheetView zoomScale="90" zoomScaleNormal="90" zoomScalePageLayoutView="0" workbookViewId="0" topLeftCell="A1">
      <selection activeCell="A1" sqref="A1:H1"/>
    </sheetView>
  </sheetViews>
  <sheetFormatPr defaultColWidth="9.00390625" defaultRowHeight="18" customHeight="1"/>
  <cols>
    <col min="1" max="1" width="30.75390625" style="242" customWidth="1"/>
    <col min="2" max="2" width="22.625" style="242" customWidth="1"/>
    <col min="3" max="3" width="3.875" style="242" customWidth="1"/>
    <col min="4" max="4" width="19.375" style="242" customWidth="1"/>
    <col min="5" max="5" width="20.25390625" style="242" customWidth="1"/>
    <col min="6" max="8" width="16.25390625" style="242" customWidth="1"/>
    <col min="9" max="9" width="2.375" style="242" customWidth="1"/>
    <col min="10" max="10" width="20.875" style="242" customWidth="1"/>
    <col min="11" max="11" width="32.25390625" style="242" customWidth="1"/>
    <col min="12" max="16384" width="9.125" style="242" customWidth="1"/>
  </cols>
  <sheetData>
    <row r="1" spans="1:8" s="57" customFormat="1" ht="45.75" customHeight="1">
      <c r="A1" s="446" t="s">
        <v>399</v>
      </c>
      <c r="B1" s="447"/>
      <c r="C1" s="447"/>
      <c r="D1" s="447"/>
      <c r="E1" s="526"/>
      <c r="F1" s="526"/>
      <c r="G1" s="526"/>
      <c r="H1" s="525"/>
    </row>
    <row r="2" spans="1:11" ht="15" customHeight="1">
      <c r="A2" s="527" t="s">
        <v>407</v>
      </c>
      <c r="B2" s="528"/>
      <c r="D2" s="433" t="s">
        <v>408</v>
      </c>
      <c r="E2" s="434"/>
      <c r="F2" s="433"/>
      <c r="G2" s="433"/>
      <c r="H2" s="433"/>
      <c r="J2" s="422"/>
      <c r="K2" s="269"/>
    </row>
    <row r="3" spans="1:11" ht="54.75" customHeight="1">
      <c r="A3" s="431"/>
      <c r="B3" s="246" t="s">
        <v>379</v>
      </c>
      <c r="D3" s="243"/>
      <c r="E3" s="243" t="s">
        <v>314</v>
      </c>
      <c r="F3" s="243" t="s">
        <v>315</v>
      </c>
      <c r="G3" s="244" t="s">
        <v>316</v>
      </c>
      <c r="H3" s="245" t="s">
        <v>317</v>
      </c>
      <c r="J3" s="442"/>
      <c r="K3" s="246" t="s">
        <v>410</v>
      </c>
    </row>
    <row r="4" spans="1:11" ht="23.25" customHeight="1">
      <c r="A4" s="432"/>
      <c r="B4" s="246">
        <v>2010</v>
      </c>
      <c r="D4" s="247" t="s">
        <v>318</v>
      </c>
      <c r="E4" s="248"/>
      <c r="F4" s="248"/>
      <c r="G4" s="248"/>
      <c r="H4" s="249">
        <f>SUM(E4:G4)</f>
        <v>0</v>
      </c>
      <c r="J4" s="423"/>
      <c r="K4" s="283">
        <v>2010</v>
      </c>
    </row>
    <row r="5" spans="1:11" ht="19.5" customHeight="1">
      <c r="A5" s="250" t="s">
        <v>319</v>
      </c>
      <c r="B5" s="251"/>
      <c r="D5" s="250" t="s">
        <v>319</v>
      </c>
      <c r="E5" s="252"/>
      <c r="F5" s="252"/>
      <c r="G5" s="252"/>
      <c r="H5" s="132"/>
      <c r="J5" s="253" t="s">
        <v>319</v>
      </c>
      <c r="K5" s="254">
        <f aca="true" t="shared" si="0" ref="K5:K16">B5*30*$H$4</f>
        <v>0</v>
      </c>
    </row>
    <row r="6" spans="1:11" ht="19.5" customHeight="1">
      <c r="A6" s="250" t="s">
        <v>320</v>
      </c>
      <c r="B6" s="251"/>
      <c r="D6" s="250" t="s">
        <v>320</v>
      </c>
      <c r="E6" s="252"/>
      <c r="F6" s="252"/>
      <c r="G6" s="252"/>
      <c r="H6" s="132"/>
      <c r="J6" s="253" t="s">
        <v>320</v>
      </c>
      <c r="K6" s="254">
        <f t="shared" si="0"/>
        <v>0</v>
      </c>
    </row>
    <row r="7" spans="1:11" ht="19.5" customHeight="1">
      <c r="A7" s="250" t="s">
        <v>321</v>
      </c>
      <c r="B7" s="251"/>
      <c r="D7" s="250" t="s">
        <v>321</v>
      </c>
      <c r="E7" s="252"/>
      <c r="F7" s="252"/>
      <c r="G7" s="252"/>
      <c r="H7" s="132"/>
      <c r="J7" s="253" t="s">
        <v>321</v>
      </c>
      <c r="K7" s="254">
        <f t="shared" si="0"/>
        <v>0</v>
      </c>
    </row>
    <row r="8" spans="1:11" ht="19.5" customHeight="1">
      <c r="A8" s="250" t="s">
        <v>322</v>
      </c>
      <c r="B8" s="251"/>
      <c r="D8" s="250" t="s">
        <v>322</v>
      </c>
      <c r="E8" s="252"/>
      <c r="F8" s="252"/>
      <c r="G8" s="252"/>
      <c r="H8" s="132"/>
      <c r="J8" s="253" t="s">
        <v>322</v>
      </c>
      <c r="K8" s="254">
        <f t="shared" si="0"/>
        <v>0</v>
      </c>
    </row>
    <row r="9" spans="1:11" ht="19.5" customHeight="1">
      <c r="A9" s="250" t="s">
        <v>323</v>
      </c>
      <c r="B9" s="251"/>
      <c r="D9" s="250" t="s">
        <v>323</v>
      </c>
      <c r="E9" s="252"/>
      <c r="F9" s="252"/>
      <c r="G9" s="252"/>
      <c r="H9" s="132"/>
      <c r="J9" s="253" t="s">
        <v>323</v>
      </c>
      <c r="K9" s="254">
        <f t="shared" si="0"/>
        <v>0</v>
      </c>
    </row>
    <row r="10" spans="1:11" ht="19.5" customHeight="1">
      <c r="A10" s="250" t="s">
        <v>324</v>
      </c>
      <c r="B10" s="251"/>
      <c r="D10" s="250" t="s">
        <v>324</v>
      </c>
      <c r="E10" s="252"/>
      <c r="F10" s="252"/>
      <c r="G10" s="252"/>
      <c r="H10" s="132"/>
      <c r="J10" s="253" t="s">
        <v>324</v>
      </c>
      <c r="K10" s="254">
        <f t="shared" si="0"/>
        <v>0</v>
      </c>
    </row>
    <row r="11" spans="1:11" ht="19.5" customHeight="1">
      <c r="A11" s="250" t="s">
        <v>325</v>
      </c>
      <c r="B11" s="251"/>
      <c r="D11" s="250" t="s">
        <v>325</v>
      </c>
      <c r="E11" s="252"/>
      <c r="F11" s="252"/>
      <c r="G11" s="252"/>
      <c r="H11" s="132"/>
      <c r="J11" s="253" t="s">
        <v>325</v>
      </c>
      <c r="K11" s="254">
        <f t="shared" si="0"/>
        <v>0</v>
      </c>
    </row>
    <row r="12" spans="1:11" ht="19.5" customHeight="1">
      <c r="A12" s="250" t="s">
        <v>326</v>
      </c>
      <c r="B12" s="251"/>
      <c r="D12" s="250" t="s">
        <v>326</v>
      </c>
      <c r="E12" s="252"/>
      <c r="F12" s="252"/>
      <c r="G12" s="252"/>
      <c r="H12" s="132"/>
      <c r="J12" s="253" t="s">
        <v>326</v>
      </c>
      <c r="K12" s="254">
        <f t="shared" si="0"/>
        <v>0</v>
      </c>
    </row>
    <row r="13" spans="1:11" ht="19.5" customHeight="1">
      <c r="A13" s="250" t="s">
        <v>327</v>
      </c>
      <c r="B13" s="251"/>
      <c r="D13" s="250" t="s">
        <v>327</v>
      </c>
      <c r="E13" s="252"/>
      <c r="F13" s="252"/>
      <c r="G13" s="252"/>
      <c r="H13" s="132"/>
      <c r="J13" s="253" t="s">
        <v>327</v>
      </c>
      <c r="K13" s="254">
        <f t="shared" si="0"/>
        <v>0</v>
      </c>
    </row>
    <row r="14" spans="1:11" ht="19.5" customHeight="1">
      <c r="A14" s="250" t="s">
        <v>328</v>
      </c>
      <c r="B14" s="251"/>
      <c r="D14" s="250" t="s">
        <v>328</v>
      </c>
      <c r="E14" s="252"/>
      <c r="F14" s="252"/>
      <c r="G14" s="252"/>
      <c r="H14" s="132"/>
      <c r="J14" s="253" t="s">
        <v>328</v>
      </c>
      <c r="K14" s="254">
        <f t="shared" si="0"/>
        <v>0</v>
      </c>
    </row>
    <row r="15" spans="1:11" ht="19.5" customHeight="1">
      <c r="A15" s="250" t="s">
        <v>329</v>
      </c>
      <c r="B15" s="251"/>
      <c r="D15" s="250" t="s">
        <v>329</v>
      </c>
      <c r="E15" s="252"/>
      <c r="F15" s="252"/>
      <c r="G15" s="252"/>
      <c r="H15" s="132"/>
      <c r="J15" s="253" t="s">
        <v>329</v>
      </c>
      <c r="K15" s="254">
        <f t="shared" si="0"/>
        <v>0</v>
      </c>
    </row>
    <row r="16" spans="1:11" ht="19.5" customHeight="1">
      <c r="A16" s="250" t="s">
        <v>330</v>
      </c>
      <c r="B16" s="251"/>
      <c r="D16" s="250" t="s">
        <v>330</v>
      </c>
      <c r="E16" s="252"/>
      <c r="F16" s="252"/>
      <c r="G16" s="252"/>
      <c r="H16" s="132"/>
      <c r="J16" s="253" t="s">
        <v>330</v>
      </c>
      <c r="K16" s="254">
        <f t="shared" si="0"/>
        <v>0</v>
      </c>
    </row>
    <row r="17" spans="1:11" ht="19.5" customHeight="1">
      <c r="A17" s="250" t="s">
        <v>355</v>
      </c>
      <c r="B17" s="281"/>
      <c r="E17" s="256"/>
      <c r="F17" s="256"/>
      <c r="G17" s="256"/>
      <c r="H17" s="259"/>
      <c r="J17" s="244" t="s">
        <v>331</v>
      </c>
      <c r="K17" s="258">
        <f>SUM(K5:K16)</f>
        <v>0</v>
      </c>
    </row>
    <row r="18" spans="1:8" ht="61.5" customHeight="1">
      <c r="A18" s="255" t="s">
        <v>356</v>
      </c>
      <c r="B18" s="282" t="e">
        <f>SUM(B5:B16)/B17</f>
        <v>#DIV/0!</v>
      </c>
      <c r="E18" s="256"/>
      <c r="F18" s="256"/>
      <c r="G18" s="256"/>
      <c r="H18" s="257"/>
    </row>
    <row r="19" spans="5:8" ht="18" customHeight="1">
      <c r="E19" s="256"/>
      <c r="F19" s="256"/>
      <c r="G19" s="256"/>
      <c r="H19" s="259"/>
    </row>
    <row r="20" spans="1:2" ht="36.75" customHeight="1">
      <c r="A20" s="422"/>
      <c r="B20" s="246" t="s">
        <v>332</v>
      </c>
    </row>
    <row r="21" spans="1:7" ht="80.25" customHeight="1">
      <c r="A21" s="423"/>
      <c r="B21" s="246">
        <v>2010</v>
      </c>
      <c r="D21" s="260" t="s">
        <v>313</v>
      </c>
      <c r="E21" s="261" t="s">
        <v>333</v>
      </c>
      <c r="F21" s="262" t="s">
        <v>334</v>
      </c>
      <c r="G21" s="263"/>
    </row>
    <row r="22" spans="1:7" ht="23.25" customHeight="1">
      <c r="A22" s="250" t="s">
        <v>319</v>
      </c>
      <c r="B22" s="254">
        <f aca="true" t="shared" si="1" ref="B22:B33">B5*($E5*$E$4+$F5*$F$4+$G5*$G$4)*30</f>
        <v>0</v>
      </c>
      <c r="D22" s="264" t="s">
        <v>335</v>
      </c>
      <c r="E22" s="265"/>
      <c r="F22" s="252"/>
      <c r="G22" s="266"/>
    </row>
    <row r="23" spans="1:7" ht="23.25" customHeight="1">
      <c r="A23" s="250" t="s">
        <v>320</v>
      </c>
      <c r="B23" s="254">
        <f t="shared" si="1"/>
        <v>0</v>
      </c>
      <c r="D23" s="264" t="s">
        <v>336</v>
      </c>
      <c r="E23" s="265"/>
      <c r="F23" s="252"/>
      <c r="G23" s="266"/>
    </row>
    <row r="24" spans="1:7" ht="23.25" customHeight="1">
      <c r="A24" s="250" t="s">
        <v>321</v>
      </c>
      <c r="B24" s="254">
        <f t="shared" si="1"/>
        <v>0</v>
      </c>
      <c r="D24" s="264" t="s">
        <v>398</v>
      </c>
      <c r="E24" s="265"/>
      <c r="F24" s="252"/>
      <c r="G24" s="266"/>
    </row>
    <row r="25" spans="1:2" ht="23.25" customHeight="1">
      <c r="A25" s="250" t="s">
        <v>322</v>
      </c>
      <c r="B25" s="254">
        <f t="shared" si="1"/>
        <v>0</v>
      </c>
    </row>
    <row r="26" spans="1:2" ht="23.25" customHeight="1">
      <c r="A26" s="250" t="s">
        <v>323</v>
      </c>
      <c r="B26" s="254">
        <f t="shared" si="1"/>
        <v>0</v>
      </c>
    </row>
    <row r="27" spans="1:2" ht="23.25" customHeight="1">
      <c r="A27" s="250" t="s">
        <v>324</v>
      </c>
      <c r="B27" s="254">
        <f t="shared" si="1"/>
        <v>0</v>
      </c>
    </row>
    <row r="28" spans="1:2" ht="23.25" customHeight="1">
      <c r="A28" s="250" t="s">
        <v>325</v>
      </c>
      <c r="B28" s="254">
        <f t="shared" si="1"/>
        <v>0</v>
      </c>
    </row>
    <row r="29" spans="1:2" ht="23.25" customHeight="1">
      <c r="A29" s="250" t="s">
        <v>326</v>
      </c>
      <c r="B29" s="254">
        <f t="shared" si="1"/>
        <v>0</v>
      </c>
    </row>
    <row r="30" spans="1:2" ht="23.25" customHeight="1">
      <c r="A30" s="250" t="s">
        <v>327</v>
      </c>
      <c r="B30" s="254">
        <f t="shared" si="1"/>
        <v>0</v>
      </c>
    </row>
    <row r="31" spans="1:2" ht="23.25" customHeight="1">
      <c r="A31" s="250" t="s">
        <v>328</v>
      </c>
      <c r="B31" s="254">
        <f t="shared" si="1"/>
        <v>0</v>
      </c>
    </row>
    <row r="32" spans="1:2" ht="23.25" customHeight="1">
      <c r="A32" s="250" t="s">
        <v>329</v>
      </c>
      <c r="B32" s="254">
        <f t="shared" si="1"/>
        <v>0</v>
      </c>
    </row>
    <row r="33" spans="1:2" ht="23.25" customHeight="1">
      <c r="A33" s="250" t="s">
        <v>330</v>
      </c>
      <c r="B33" s="254">
        <f t="shared" si="1"/>
        <v>0</v>
      </c>
    </row>
    <row r="34" spans="1:2" ht="51" customHeight="1">
      <c r="A34" s="267" t="s">
        <v>338</v>
      </c>
      <c r="B34" s="268">
        <f>SUM(B22:B33)</f>
        <v>0</v>
      </c>
    </row>
    <row r="36" spans="1:2" ht="18" customHeight="1">
      <c r="A36" s="419" t="s">
        <v>339</v>
      </c>
      <c r="B36" s="525"/>
    </row>
    <row r="37" spans="1:2" ht="18" customHeight="1">
      <c r="A37" s="296"/>
      <c r="B37" s="294">
        <v>2010</v>
      </c>
    </row>
    <row r="38" spans="1:2" ht="18" customHeight="1">
      <c r="A38" s="250" t="s">
        <v>319</v>
      </c>
      <c r="B38" s="254">
        <f aca="true" t="shared" si="2" ref="B38:B49">K5*(($E$22*$F$22)+($E$23*$F$23)+($E$24*$F$24))</f>
        <v>0</v>
      </c>
    </row>
    <row r="39" spans="1:2" ht="18" customHeight="1">
      <c r="A39" s="250" t="s">
        <v>320</v>
      </c>
      <c r="B39" s="254">
        <f t="shared" si="2"/>
        <v>0</v>
      </c>
    </row>
    <row r="40" spans="1:2" ht="18" customHeight="1">
      <c r="A40" s="250" t="s">
        <v>321</v>
      </c>
      <c r="B40" s="254">
        <f t="shared" si="2"/>
        <v>0</v>
      </c>
    </row>
    <row r="41" spans="1:2" ht="18" customHeight="1">
      <c r="A41" s="250" t="s">
        <v>322</v>
      </c>
      <c r="B41" s="254">
        <f t="shared" si="2"/>
        <v>0</v>
      </c>
    </row>
    <row r="42" spans="1:2" ht="18" customHeight="1">
      <c r="A42" s="250" t="s">
        <v>323</v>
      </c>
      <c r="B42" s="254">
        <f t="shared" si="2"/>
        <v>0</v>
      </c>
    </row>
    <row r="43" spans="1:2" ht="18" customHeight="1">
      <c r="A43" s="250" t="s">
        <v>324</v>
      </c>
      <c r="B43" s="254">
        <f t="shared" si="2"/>
        <v>0</v>
      </c>
    </row>
    <row r="44" spans="1:2" ht="18" customHeight="1">
      <c r="A44" s="250" t="s">
        <v>325</v>
      </c>
      <c r="B44" s="254">
        <f t="shared" si="2"/>
        <v>0</v>
      </c>
    </row>
    <row r="45" spans="1:2" ht="18" customHeight="1">
      <c r="A45" s="250" t="s">
        <v>326</v>
      </c>
      <c r="B45" s="254">
        <f t="shared" si="2"/>
        <v>0</v>
      </c>
    </row>
    <row r="46" spans="1:2" ht="18" customHeight="1">
      <c r="A46" s="250" t="s">
        <v>327</v>
      </c>
      <c r="B46" s="254">
        <f t="shared" si="2"/>
        <v>0</v>
      </c>
    </row>
    <row r="47" spans="1:2" ht="18" customHeight="1">
      <c r="A47" s="250" t="s">
        <v>328</v>
      </c>
      <c r="B47" s="254">
        <f t="shared" si="2"/>
        <v>0</v>
      </c>
    </row>
    <row r="48" spans="1:2" ht="18" customHeight="1">
      <c r="A48" s="250" t="s">
        <v>329</v>
      </c>
      <c r="B48" s="254">
        <f t="shared" si="2"/>
        <v>0</v>
      </c>
    </row>
    <row r="49" spans="1:2" ht="18" customHeight="1">
      <c r="A49" s="250" t="s">
        <v>330</v>
      </c>
      <c r="B49" s="254">
        <f t="shared" si="2"/>
        <v>0</v>
      </c>
    </row>
    <row r="50" spans="1:2" ht="27" customHeight="1">
      <c r="A50" s="267" t="s">
        <v>340</v>
      </c>
      <c r="B50" s="258">
        <f>SUM(B38:B49)</f>
        <v>0</v>
      </c>
    </row>
    <row r="52" spans="1:2" ht="18" customHeight="1">
      <c r="A52" s="419" t="s">
        <v>341</v>
      </c>
      <c r="B52" s="525"/>
    </row>
    <row r="53" spans="1:2" ht="18" customHeight="1">
      <c r="A53" s="246" t="s">
        <v>313</v>
      </c>
      <c r="B53" s="246">
        <v>2010</v>
      </c>
    </row>
    <row r="54" spans="1:2" ht="18" customHeight="1">
      <c r="A54" s="269" t="s">
        <v>342</v>
      </c>
      <c r="B54" s="270"/>
    </row>
    <row r="55" spans="1:2" ht="18" customHeight="1">
      <c r="A55" s="269" t="s">
        <v>343</v>
      </c>
      <c r="B55" s="270"/>
    </row>
    <row r="56" spans="1:2" ht="18" customHeight="1">
      <c r="A56" s="269" t="s">
        <v>344</v>
      </c>
      <c r="B56" s="270"/>
    </row>
    <row r="57" spans="1:2" ht="18" customHeight="1">
      <c r="A57" s="269" t="s">
        <v>358</v>
      </c>
      <c r="B57" s="271"/>
    </row>
    <row r="58" spans="1:2" ht="18" customHeight="1">
      <c r="A58" s="272" t="s">
        <v>346</v>
      </c>
      <c r="B58" s="273">
        <f>SUM(B54:B56)</f>
        <v>0</v>
      </c>
    </row>
    <row r="60" spans="1:2" ht="18" customHeight="1">
      <c r="A60" s="419" t="s">
        <v>347</v>
      </c>
      <c r="B60" s="525"/>
    </row>
    <row r="61" spans="1:2" ht="18" customHeight="1">
      <c r="A61" s="246" t="s">
        <v>313</v>
      </c>
      <c r="B61" s="246">
        <v>2010</v>
      </c>
    </row>
    <row r="62" spans="1:2" ht="18" customHeight="1">
      <c r="A62" s="246" t="s">
        <v>348</v>
      </c>
      <c r="B62" s="273">
        <f>B34</f>
        <v>0</v>
      </c>
    </row>
    <row r="63" spans="1:2" ht="18" customHeight="1">
      <c r="A63" s="246" t="s">
        <v>349</v>
      </c>
      <c r="B63" s="273">
        <f>B50</f>
        <v>0</v>
      </c>
    </row>
    <row r="64" spans="1:2" ht="18" customHeight="1">
      <c r="A64" s="246" t="s">
        <v>345</v>
      </c>
      <c r="B64" s="273">
        <f>B58</f>
        <v>0</v>
      </c>
    </row>
    <row r="65" spans="1:2" ht="35.25" customHeight="1">
      <c r="A65" s="246" t="s">
        <v>350</v>
      </c>
      <c r="B65" s="258">
        <f>SUM(B62:B64)</f>
        <v>0</v>
      </c>
    </row>
  </sheetData>
  <sheetProtection/>
  <mergeCells count="9">
    <mergeCell ref="A60:B60"/>
    <mergeCell ref="A1:H1"/>
    <mergeCell ref="A3:A4"/>
    <mergeCell ref="D2:H2"/>
    <mergeCell ref="A2:B2"/>
    <mergeCell ref="J2:J4"/>
    <mergeCell ref="A20:A21"/>
    <mergeCell ref="A36:B36"/>
    <mergeCell ref="A52:B52"/>
  </mergeCells>
  <printOptions/>
  <pageMargins left="0.75" right="0.75" top="1" bottom="1" header="0.5" footer="0.5"/>
  <pageSetup horizontalDpi="300" verticalDpi="300" orientation="portrait" paperSize="9" r:id="rId1"/>
  <ignoredErrors>
    <ignoredError sqref="H4 K5:K16 B22:B33 B38:B49" emptyCellReference="1"/>
    <ignoredError sqref="B18" evalError="1" formulaRange="1"/>
    <ignoredError sqref="B58" formulaRange="1"/>
  </ignoredErrors>
</worksheet>
</file>

<file path=xl/worksheets/sheet22.xml><?xml version="1.0" encoding="utf-8"?>
<worksheet xmlns="http://schemas.openxmlformats.org/spreadsheetml/2006/main" xmlns:r="http://schemas.openxmlformats.org/officeDocument/2006/relationships">
  <sheetPr>
    <pageSetUpPr fitToPage="1"/>
  </sheetPr>
  <dimension ref="A1:D11"/>
  <sheetViews>
    <sheetView showGridLines="0" zoomScalePageLayoutView="0" workbookViewId="0" topLeftCell="A1">
      <selection activeCell="A1" sqref="A1"/>
    </sheetView>
  </sheetViews>
  <sheetFormatPr defaultColWidth="9.00390625" defaultRowHeight="12.75"/>
  <cols>
    <col min="1" max="1" width="29.875" style="19" customWidth="1"/>
    <col min="2" max="4" width="15.625" style="19" customWidth="1"/>
    <col min="5" max="16384" width="9.125" style="19" customWidth="1"/>
  </cols>
  <sheetData>
    <row r="1" spans="1:4" ht="32.25" customHeight="1">
      <c r="A1" s="275" t="s">
        <v>361</v>
      </c>
      <c r="B1" s="246">
        <v>2008</v>
      </c>
      <c r="C1" s="246">
        <v>2009</v>
      </c>
      <c r="D1" s="246">
        <v>2010</v>
      </c>
    </row>
    <row r="2" spans="1:4" ht="27" customHeight="1">
      <c r="A2" s="276" t="s">
        <v>351</v>
      </c>
      <c r="B2" s="277"/>
      <c r="C2" s="277"/>
      <c r="D2" s="277"/>
    </row>
    <row r="3" spans="1:4" ht="27" customHeight="1">
      <c r="A3" s="278" t="s">
        <v>377</v>
      </c>
      <c r="B3" s="277"/>
      <c r="C3" s="277"/>
      <c r="D3" s="277"/>
    </row>
    <row r="4" spans="1:4" ht="27" customHeight="1">
      <c r="A4" s="287" t="s">
        <v>374</v>
      </c>
      <c r="B4" s="201"/>
      <c r="C4" s="201"/>
      <c r="D4" s="201"/>
    </row>
    <row r="5" spans="1:4" ht="27" customHeight="1">
      <c r="A5" s="287" t="s">
        <v>352</v>
      </c>
      <c r="B5" s="201"/>
      <c r="C5" s="201"/>
      <c r="D5" s="201"/>
    </row>
    <row r="6" spans="1:4" ht="27" customHeight="1">
      <c r="A6" s="287" t="s">
        <v>375</v>
      </c>
      <c r="B6" s="201"/>
      <c r="C6" s="201"/>
      <c r="D6" s="201"/>
    </row>
    <row r="7" spans="1:4" ht="27" customHeight="1">
      <c r="A7" s="287" t="s">
        <v>376</v>
      </c>
      <c r="B7" s="201"/>
      <c r="C7" s="201"/>
      <c r="D7" s="201"/>
    </row>
    <row r="8" spans="1:4" ht="27" customHeight="1">
      <c r="A8" s="287" t="s">
        <v>65</v>
      </c>
      <c r="B8" s="201"/>
      <c r="C8" s="201"/>
      <c r="D8" s="201"/>
    </row>
    <row r="9" spans="1:4" ht="42" customHeight="1">
      <c r="A9" s="279" t="s">
        <v>354</v>
      </c>
      <c r="B9" s="280">
        <f>SUM(B2:B8)</f>
        <v>0</v>
      </c>
      <c r="C9" s="280">
        <f>SUM(C2:C8)</f>
        <v>0</v>
      </c>
      <c r="D9" s="280">
        <f>SUM(D2:D8)</f>
        <v>0</v>
      </c>
    </row>
    <row r="10" spans="1:4" s="57" customFormat="1" ht="55.5" customHeight="1">
      <c r="A10" s="418" t="s">
        <v>401</v>
      </c>
      <c r="B10" s="418"/>
      <c r="C10" s="418"/>
      <c r="D10" s="418"/>
    </row>
    <row r="11" spans="1:4" s="57" customFormat="1" ht="48" customHeight="1">
      <c r="A11" s="418" t="s">
        <v>400</v>
      </c>
      <c r="B11" s="418"/>
      <c r="C11" s="418"/>
      <c r="D11" s="418"/>
    </row>
  </sheetData>
  <sheetProtection/>
  <mergeCells count="2">
    <mergeCell ref="A11:D11"/>
    <mergeCell ref="A10:D10"/>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23.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
      <selection activeCell="A1" sqref="A1"/>
    </sheetView>
  </sheetViews>
  <sheetFormatPr defaultColWidth="9.00390625" defaultRowHeight="12.75"/>
  <cols>
    <col min="1" max="1" width="44.125" style="47" customWidth="1"/>
    <col min="2" max="4" width="18.375" style="47" customWidth="1"/>
    <col min="5" max="16384" width="9.125" style="47" customWidth="1"/>
  </cols>
  <sheetData>
    <row r="1" spans="1:4" ht="24.75" customHeight="1">
      <c r="A1" s="328"/>
      <c r="B1" s="246" t="s">
        <v>249</v>
      </c>
      <c r="C1" s="246" t="s">
        <v>248</v>
      </c>
      <c r="D1" s="246" t="s">
        <v>247</v>
      </c>
    </row>
    <row r="2" spans="1:4" ht="24.75" customHeight="1">
      <c r="A2" s="73" t="s">
        <v>102</v>
      </c>
      <c r="B2" s="295"/>
      <c r="C2" s="295"/>
      <c r="D2" s="295"/>
    </row>
    <row r="3" spans="1:4" ht="24.75" customHeight="1">
      <c r="A3" s="54" t="s">
        <v>411</v>
      </c>
      <c r="B3" s="74"/>
      <c r="C3" s="74"/>
      <c r="D3" s="74"/>
    </row>
    <row r="4" spans="1:4" ht="24.75" customHeight="1">
      <c r="A4" s="73" t="s">
        <v>103</v>
      </c>
      <c r="B4" s="295"/>
      <c r="C4" s="295"/>
      <c r="D4" s="295"/>
    </row>
    <row r="5" spans="1:4" ht="24.75" customHeight="1">
      <c r="A5" s="54" t="s">
        <v>104</v>
      </c>
      <c r="B5" s="74"/>
      <c r="C5" s="74"/>
      <c r="D5" s="74"/>
    </row>
    <row r="6" spans="1:4" ht="24.75" customHeight="1">
      <c r="A6" s="54" t="s">
        <v>264</v>
      </c>
      <c r="B6" s="74"/>
      <c r="C6" s="74"/>
      <c r="D6" s="74"/>
    </row>
    <row r="7" spans="1:4" ht="24.75" customHeight="1">
      <c r="A7" s="54" t="s">
        <v>285</v>
      </c>
      <c r="B7" s="74"/>
      <c r="C7" s="74"/>
      <c r="D7" s="74"/>
    </row>
    <row r="8" spans="1:4" ht="24.75" customHeight="1">
      <c r="A8" s="73" t="s">
        <v>105</v>
      </c>
      <c r="B8" s="295"/>
      <c r="C8" s="295"/>
      <c r="D8" s="295"/>
    </row>
    <row r="9" spans="1:4" ht="24.75" customHeight="1">
      <c r="A9" s="54" t="s">
        <v>219</v>
      </c>
      <c r="B9" s="74"/>
      <c r="C9" s="74"/>
      <c r="D9" s="74"/>
    </row>
    <row r="10" spans="1:4" ht="24.75" customHeight="1">
      <c r="A10" s="54" t="s">
        <v>106</v>
      </c>
      <c r="B10" s="74"/>
      <c r="C10" s="74"/>
      <c r="D10" s="74"/>
    </row>
    <row r="11" spans="1:4" ht="27.75" customHeight="1">
      <c r="A11" s="73" t="s">
        <v>221</v>
      </c>
      <c r="B11" s="295"/>
      <c r="C11" s="295"/>
      <c r="D11" s="295"/>
    </row>
    <row r="12" spans="1:4" ht="24.75" customHeight="1">
      <c r="A12" s="54" t="s">
        <v>159</v>
      </c>
      <c r="B12" s="74"/>
      <c r="C12" s="74"/>
      <c r="D12" s="74"/>
    </row>
    <row r="13" spans="1:4" ht="24.75" customHeight="1">
      <c r="A13" s="98" t="s">
        <v>227</v>
      </c>
      <c r="B13" s="74"/>
      <c r="C13" s="74"/>
      <c r="D13" s="74"/>
    </row>
    <row r="14" spans="1:4" ht="24.75" customHeight="1">
      <c r="A14" s="98" t="s">
        <v>212</v>
      </c>
      <c r="B14" s="74"/>
      <c r="C14" s="74"/>
      <c r="D14" s="74"/>
    </row>
    <row r="15" spans="1:4" ht="24.75" customHeight="1">
      <c r="A15" s="98" t="s">
        <v>213</v>
      </c>
      <c r="B15" s="74"/>
      <c r="C15" s="74"/>
      <c r="D15" s="74"/>
    </row>
    <row r="16" spans="1:4" ht="24.75" customHeight="1">
      <c r="A16" s="73" t="s">
        <v>108</v>
      </c>
      <c r="B16" s="295"/>
      <c r="C16" s="295"/>
      <c r="D16" s="295"/>
    </row>
    <row r="17" spans="1:4" ht="21.75" customHeight="1">
      <c r="A17" s="54" t="s">
        <v>265</v>
      </c>
      <c r="B17" s="74"/>
      <c r="C17" s="74"/>
      <c r="D17" s="74"/>
    </row>
    <row r="18" spans="1:4" ht="24.75" customHeight="1">
      <c r="A18" s="73" t="s">
        <v>110</v>
      </c>
      <c r="B18" s="295"/>
      <c r="C18" s="295"/>
      <c r="D18" s="295"/>
    </row>
    <row r="19" spans="1:4" ht="24.75" customHeight="1">
      <c r="A19" s="54" t="s">
        <v>111</v>
      </c>
      <c r="B19" s="74"/>
      <c r="C19" s="74"/>
      <c r="D19" s="74"/>
    </row>
    <row r="20" spans="1:4" ht="24.75" customHeight="1">
      <c r="A20" s="73" t="s">
        <v>112</v>
      </c>
      <c r="B20" s="295"/>
      <c r="C20" s="295"/>
      <c r="D20" s="295"/>
    </row>
    <row r="21" spans="2:4" ht="5.25" customHeight="1">
      <c r="B21" s="72"/>
      <c r="C21" s="72"/>
      <c r="D21" s="7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1:D1" numberStoredAsText="1"/>
  </ignoredErrors>
</worksheet>
</file>

<file path=xl/worksheets/sheet3.xml><?xml version="1.0" encoding="utf-8"?>
<worksheet xmlns="http://schemas.openxmlformats.org/spreadsheetml/2006/main" xmlns:r="http://schemas.openxmlformats.org/officeDocument/2006/relationships">
  <dimension ref="A1:C17"/>
  <sheetViews>
    <sheetView zoomScalePageLayoutView="0" workbookViewId="0" topLeftCell="A1">
      <selection activeCell="B5" sqref="B5"/>
    </sheetView>
  </sheetViews>
  <sheetFormatPr defaultColWidth="9.00390625" defaultRowHeight="12.75"/>
  <cols>
    <col min="1" max="1" width="61.25390625" style="57" customWidth="1"/>
    <col min="2" max="3" width="13.375" style="57" customWidth="1"/>
    <col min="4" max="16384" width="9.125" style="57" customWidth="1"/>
  </cols>
  <sheetData>
    <row r="1" spans="1:3" ht="56.25" customHeight="1">
      <c r="A1" s="418" t="s">
        <v>392</v>
      </c>
      <c r="B1" s="418"/>
      <c r="C1" s="418"/>
    </row>
    <row r="3" spans="1:3" ht="21.75" customHeight="1">
      <c r="A3" s="321" t="s">
        <v>54</v>
      </c>
      <c r="B3" s="325" t="s">
        <v>21</v>
      </c>
      <c r="C3" s="325" t="s">
        <v>22</v>
      </c>
    </row>
    <row r="4" spans="1:3" ht="18" customHeight="1">
      <c r="A4" s="322" t="s">
        <v>9</v>
      </c>
      <c r="B4" s="186"/>
      <c r="C4" s="187"/>
    </row>
    <row r="5" spans="1:3" ht="18" customHeight="1">
      <c r="A5" s="322" t="s">
        <v>10</v>
      </c>
      <c r="B5" s="186"/>
      <c r="C5" s="187"/>
    </row>
    <row r="6" spans="1:3" ht="18" customHeight="1">
      <c r="A6" s="323" t="s">
        <v>11</v>
      </c>
      <c r="B6" s="186"/>
      <c r="C6" s="187"/>
    </row>
    <row r="7" spans="1:3" ht="21.75" customHeight="1">
      <c r="A7" s="323" t="s">
        <v>23</v>
      </c>
      <c r="B7" s="188">
        <f>B4+B5+B6</f>
        <v>0</v>
      </c>
      <c r="C7" s="224">
        <v>1</v>
      </c>
    </row>
    <row r="8" spans="1:3" ht="18" customHeight="1">
      <c r="A8" s="323" t="s">
        <v>281</v>
      </c>
      <c r="B8" s="189"/>
      <c r="C8" s="118"/>
    </row>
    <row r="9" spans="1:3" ht="18" customHeight="1">
      <c r="A9" s="319" t="s">
        <v>12</v>
      </c>
      <c r="B9" s="189"/>
      <c r="C9" s="189"/>
    </row>
    <row r="10" spans="1:3" ht="18" customHeight="1">
      <c r="A10" s="323" t="s">
        <v>13</v>
      </c>
      <c r="B10" s="188">
        <f>B7+B8</f>
        <v>0</v>
      </c>
      <c r="C10" s="118"/>
    </row>
    <row r="11" spans="1:3" ht="18" customHeight="1">
      <c r="A11" s="323" t="s">
        <v>14</v>
      </c>
      <c r="B11" s="189"/>
      <c r="C11" s="118"/>
    </row>
    <row r="12" spans="1:3" ht="18" customHeight="1">
      <c r="A12" s="324" t="s">
        <v>15</v>
      </c>
      <c r="B12" s="189"/>
      <c r="C12" s="118"/>
    </row>
    <row r="13" spans="1:3" ht="18" customHeight="1">
      <c r="A13" s="324" t="s">
        <v>16</v>
      </c>
      <c r="B13" s="189"/>
      <c r="C13" s="118"/>
    </row>
    <row r="14" spans="1:3" ht="18" customHeight="1">
      <c r="A14" s="323" t="s">
        <v>17</v>
      </c>
      <c r="B14" s="188">
        <f>B10+B11</f>
        <v>0</v>
      </c>
      <c r="C14" s="118"/>
    </row>
    <row r="15" spans="1:3" ht="18" customHeight="1">
      <c r="A15" s="323" t="s">
        <v>18</v>
      </c>
      <c r="B15" s="189"/>
      <c r="C15" s="118"/>
    </row>
    <row r="16" spans="1:3" ht="18" customHeight="1">
      <c r="A16" s="324" t="s">
        <v>19</v>
      </c>
      <c r="B16" s="189"/>
      <c r="C16" s="118"/>
    </row>
    <row r="17" spans="1:3" ht="18" customHeight="1">
      <c r="A17" s="324" t="s">
        <v>20</v>
      </c>
      <c r="B17" s="189"/>
      <c r="C17" s="118"/>
    </row>
  </sheetData>
  <sheetProtection/>
  <mergeCells count="1">
    <mergeCell ref="A1:C1"/>
  </mergeCells>
  <printOptions/>
  <pageMargins left="0.75" right="0.75" top="1" bottom="1" header="0.5" footer="0.5"/>
  <pageSetup orientation="portrait" paperSize="9"/>
  <ignoredErrors>
    <ignoredError sqref="B7:B15" emptyCellReference="1"/>
  </ignoredErrors>
  <drawing r:id="rId1"/>
</worksheet>
</file>

<file path=xl/worksheets/sheet4.xml><?xml version="1.0" encoding="utf-8"?>
<worksheet xmlns="http://schemas.openxmlformats.org/spreadsheetml/2006/main" xmlns:r="http://schemas.openxmlformats.org/officeDocument/2006/relationships">
  <dimension ref="A1:AC66"/>
  <sheetViews>
    <sheetView zoomScale="75" zoomScaleNormal="75" zoomScalePageLayoutView="0" workbookViewId="0" topLeftCell="A1">
      <selection activeCell="A1" sqref="A1:K1"/>
    </sheetView>
  </sheetViews>
  <sheetFormatPr defaultColWidth="9.00390625" defaultRowHeight="18" customHeight="1"/>
  <cols>
    <col min="1" max="1" width="30.75390625" style="242" customWidth="1"/>
    <col min="2" max="11" width="13.375" style="242" customWidth="1"/>
    <col min="12" max="12" width="3.875" style="242" customWidth="1"/>
    <col min="13" max="13" width="19.375" style="242" customWidth="1"/>
    <col min="14" max="14" width="20.25390625" style="242" customWidth="1"/>
    <col min="15" max="17" width="16.25390625" style="242" customWidth="1"/>
    <col min="18" max="18" width="2.375" style="242" customWidth="1"/>
    <col min="19" max="19" width="20.875" style="242" customWidth="1"/>
    <col min="20" max="29" width="15.25390625" style="242" customWidth="1"/>
    <col min="30" max="16384" width="9.125" style="242" customWidth="1"/>
  </cols>
  <sheetData>
    <row r="1" spans="1:29" ht="21" customHeight="1">
      <c r="A1" s="439" t="s">
        <v>407</v>
      </c>
      <c r="B1" s="440"/>
      <c r="C1" s="440"/>
      <c r="D1" s="440"/>
      <c r="E1" s="440"/>
      <c r="F1" s="440"/>
      <c r="G1" s="440"/>
      <c r="H1" s="440"/>
      <c r="I1" s="440"/>
      <c r="J1" s="440"/>
      <c r="K1" s="441"/>
      <c r="M1" s="433" t="s">
        <v>408</v>
      </c>
      <c r="N1" s="434"/>
      <c r="O1" s="433"/>
      <c r="P1" s="433"/>
      <c r="Q1" s="433"/>
      <c r="S1" s="422"/>
      <c r="T1" s="443"/>
      <c r="U1" s="444"/>
      <c r="V1" s="444"/>
      <c r="W1" s="444"/>
      <c r="X1" s="444"/>
      <c r="Y1" s="444"/>
      <c r="Z1" s="444"/>
      <c r="AA1" s="444"/>
      <c r="AB1" s="444"/>
      <c r="AC1" s="445"/>
    </row>
    <row r="2" spans="1:29" ht="27.75" customHeight="1">
      <c r="A2" s="431" t="s">
        <v>311</v>
      </c>
      <c r="B2" s="419" t="s">
        <v>312</v>
      </c>
      <c r="C2" s="420"/>
      <c r="D2" s="420"/>
      <c r="E2" s="420"/>
      <c r="F2" s="420"/>
      <c r="G2" s="435"/>
      <c r="H2" s="435"/>
      <c r="I2" s="435"/>
      <c r="J2" s="435"/>
      <c r="K2" s="436"/>
      <c r="M2" s="243"/>
      <c r="N2" s="243" t="s">
        <v>314</v>
      </c>
      <c r="O2" s="243" t="s">
        <v>315</v>
      </c>
      <c r="P2" s="244" t="s">
        <v>316</v>
      </c>
      <c r="Q2" s="245" t="s">
        <v>317</v>
      </c>
      <c r="S2" s="442"/>
      <c r="T2" s="420" t="s">
        <v>410</v>
      </c>
      <c r="U2" s="437"/>
      <c r="V2" s="437"/>
      <c r="W2" s="437"/>
      <c r="X2" s="437"/>
      <c r="Y2" s="437"/>
      <c r="Z2" s="437"/>
      <c r="AA2" s="437"/>
      <c r="AB2" s="437"/>
      <c r="AC2" s="438"/>
    </row>
    <row r="3" spans="1:29" ht="23.25" customHeight="1">
      <c r="A3" s="432"/>
      <c r="B3" s="246">
        <v>1</v>
      </c>
      <c r="C3" s="246">
        <v>2</v>
      </c>
      <c r="D3" s="246">
        <v>3</v>
      </c>
      <c r="E3" s="246">
        <v>4</v>
      </c>
      <c r="F3" s="246">
        <v>5</v>
      </c>
      <c r="G3" s="246">
        <v>6</v>
      </c>
      <c r="H3" s="246">
        <v>7</v>
      </c>
      <c r="I3" s="246">
        <v>8</v>
      </c>
      <c r="J3" s="246">
        <v>9</v>
      </c>
      <c r="K3" s="246">
        <v>10</v>
      </c>
      <c r="M3" s="247" t="s">
        <v>318</v>
      </c>
      <c r="N3" s="248"/>
      <c r="O3" s="248"/>
      <c r="P3" s="248"/>
      <c r="Q3" s="249">
        <f>SUM(N3:P3)</f>
        <v>0</v>
      </c>
      <c r="S3" s="423"/>
      <c r="T3" s="283">
        <v>1</v>
      </c>
      <c r="U3" s="246">
        <v>2</v>
      </c>
      <c r="V3" s="246">
        <v>3</v>
      </c>
      <c r="W3" s="246">
        <v>4</v>
      </c>
      <c r="X3" s="246">
        <v>5</v>
      </c>
      <c r="Y3" s="246">
        <v>6</v>
      </c>
      <c r="Z3" s="246">
        <v>7</v>
      </c>
      <c r="AA3" s="246">
        <v>8</v>
      </c>
      <c r="AB3" s="246">
        <v>9</v>
      </c>
      <c r="AC3" s="246">
        <v>10</v>
      </c>
    </row>
    <row r="4" spans="1:29" ht="19.5" customHeight="1">
      <c r="A4" s="250" t="s">
        <v>319</v>
      </c>
      <c r="B4" s="251"/>
      <c r="C4" s="251"/>
      <c r="D4" s="251"/>
      <c r="E4" s="251"/>
      <c r="F4" s="251"/>
      <c r="G4" s="251"/>
      <c r="H4" s="251"/>
      <c r="I4" s="251"/>
      <c r="J4" s="251"/>
      <c r="K4" s="251"/>
      <c r="M4" s="250" t="s">
        <v>319</v>
      </c>
      <c r="N4" s="252"/>
      <c r="O4" s="252"/>
      <c r="P4" s="252"/>
      <c r="Q4" s="132"/>
      <c r="S4" s="253" t="s">
        <v>319</v>
      </c>
      <c r="T4" s="254">
        <f>B4*30*$Q$3</f>
        <v>0</v>
      </c>
      <c r="U4" s="254">
        <f aca="true" t="shared" si="0" ref="U4:U15">C4*30*$Q$3</f>
        <v>0</v>
      </c>
      <c r="V4" s="254">
        <f aca="true" t="shared" si="1" ref="V4:V15">D4*30*$Q$3</f>
        <v>0</v>
      </c>
      <c r="W4" s="254">
        <f aca="true" t="shared" si="2" ref="W4:W15">E4*30*$Q$3</f>
        <v>0</v>
      </c>
      <c r="X4" s="254">
        <f aca="true" t="shared" si="3" ref="X4:X15">F4*30*$Q$3</f>
        <v>0</v>
      </c>
      <c r="Y4" s="254">
        <f aca="true" t="shared" si="4" ref="Y4:Y15">G4*30*$Q$3</f>
        <v>0</v>
      </c>
      <c r="Z4" s="254">
        <f aca="true" t="shared" si="5" ref="Z4:Z15">H4*30*$Q$3</f>
        <v>0</v>
      </c>
      <c r="AA4" s="254">
        <f aca="true" t="shared" si="6" ref="AA4:AA15">I4*30*$Q$3</f>
        <v>0</v>
      </c>
      <c r="AB4" s="254">
        <f aca="true" t="shared" si="7" ref="AB4:AB15">J4*30*$Q$3</f>
        <v>0</v>
      </c>
      <c r="AC4" s="254">
        <f aca="true" t="shared" si="8" ref="AC4:AC15">K4*30*$Q$3</f>
        <v>0</v>
      </c>
    </row>
    <row r="5" spans="1:29" ht="19.5" customHeight="1">
      <c r="A5" s="250" t="s">
        <v>320</v>
      </c>
      <c r="B5" s="251"/>
      <c r="C5" s="251"/>
      <c r="D5" s="251"/>
      <c r="E5" s="251"/>
      <c r="F5" s="251"/>
      <c r="G5" s="251"/>
      <c r="H5" s="251"/>
      <c r="I5" s="251"/>
      <c r="J5" s="251"/>
      <c r="K5" s="251"/>
      <c r="M5" s="250" t="s">
        <v>320</v>
      </c>
      <c r="N5" s="252"/>
      <c r="O5" s="252"/>
      <c r="P5" s="252"/>
      <c r="Q5" s="132"/>
      <c r="S5" s="253" t="s">
        <v>320</v>
      </c>
      <c r="T5" s="254">
        <f aca="true" t="shared" si="9" ref="T5:T15">B5*30*$Q$3</f>
        <v>0</v>
      </c>
      <c r="U5" s="254">
        <f t="shared" si="0"/>
        <v>0</v>
      </c>
      <c r="V5" s="254">
        <f t="shared" si="1"/>
        <v>0</v>
      </c>
      <c r="W5" s="254">
        <f t="shared" si="2"/>
        <v>0</v>
      </c>
      <c r="X5" s="254">
        <f t="shared" si="3"/>
        <v>0</v>
      </c>
      <c r="Y5" s="254">
        <f t="shared" si="4"/>
        <v>0</v>
      </c>
      <c r="Z5" s="254">
        <f t="shared" si="5"/>
        <v>0</v>
      </c>
      <c r="AA5" s="254">
        <f t="shared" si="6"/>
        <v>0</v>
      </c>
      <c r="AB5" s="254">
        <f t="shared" si="7"/>
        <v>0</v>
      </c>
      <c r="AC5" s="254">
        <f t="shared" si="8"/>
        <v>0</v>
      </c>
    </row>
    <row r="6" spans="1:29" ht="19.5" customHeight="1">
      <c r="A6" s="250" t="s">
        <v>321</v>
      </c>
      <c r="B6" s="251"/>
      <c r="C6" s="251"/>
      <c r="D6" s="251"/>
      <c r="E6" s="251"/>
      <c r="F6" s="251"/>
      <c r="G6" s="251"/>
      <c r="H6" s="251"/>
      <c r="I6" s="251"/>
      <c r="J6" s="251"/>
      <c r="K6" s="251"/>
      <c r="M6" s="250" t="s">
        <v>321</v>
      </c>
      <c r="N6" s="252"/>
      <c r="O6" s="252"/>
      <c r="P6" s="252"/>
      <c r="Q6" s="132"/>
      <c r="S6" s="253" t="s">
        <v>321</v>
      </c>
      <c r="T6" s="254">
        <f t="shared" si="9"/>
        <v>0</v>
      </c>
      <c r="U6" s="254">
        <f t="shared" si="0"/>
        <v>0</v>
      </c>
      <c r="V6" s="254">
        <f t="shared" si="1"/>
        <v>0</v>
      </c>
      <c r="W6" s="254">
        <f t="shared" si="2"/>
        <v>0</v>
      </c>
      <c r="X6" s="254">
        <f t="shared" si="3"/>
        <v>0</v>
      </c>
      <c r="Y6" s="254">
        <f t="shared" si="4"/>
        <v>0</v>
      </c>
      <c r="Z6" s="254">
        <f t="shared" si="5"/>
        <v>0</v>
      </c>
      <c r="AA6" s="254">
        <f t="shared" si="6"/>
        <v>0</v>
      </c>
      <c r="AB6" s="254">
        <f t="shared" si="7"/>
        <v>0</v>
      </c>
      <c r="AC6" s="254">
        <f t="shared" si="8"/>
        <v>0</v>
      </c>
    </row>
    <row r="7" spans="1:29" ht="19.5" customHeight="1">
      <c r="A7" s="250" t="s">
        <v>322</v>
      </c>
      <c r="B7" s="251"/>
      <c r="C7" s="251"/>
      <c r="D7" s="251"/>
      <c r="E7" s="251"/>
      <c r="F7" s="251"/>
      <c r="G7" s="251"/>
      <c r="H7" s="251"/>
      <c r="I7" s="251"/>
      <c r="J7" s="251"/>
      <c r="K7" s="251"/>
      <c r="M7" s="250" t="s">
        <v>322</v>
      </c>
      <c r="N7" s="252"/>
      <c r="O7" s="252"/>
      <c r="P7" s="252"/>
      <c r="Q7" s="132"/>
      <c r="S7" s="253" t="s">
        <v>322</v>
      </c>
      <c r="T7" s="254">
        <f t="shared" si="9"/>
        <v>0</v>
      </c>
      <c r="U7" s="254">
        <f t="shared" si="0"/>
        <v>0</v>
      </c>
      <c r="V7" s="254">
        <f t="shared" si="1"/>
        <v>0</v>
      </c>
      <c r="W7" s="254">
        <f t="shared" si="2"/>
        <v>0</v>
      </c>
      <c r="X7" s="254">
        <f t="shared" si="3"/>
        <v>0</v>
      </c>
      <c r="Y7" s="254">
        <f t="shared" si="4"/>
        <v>0</v>
      </c>
      <c r="Z7" s="254">
        <f t="shared" si="5"/>
        <v>0</v>
      </c>
      <c r="AA7" s="254">
        <f t="shared" si="6"/>
        <v>0</v>
      </c>
      <c r="AB7" s="254">
        <f t="shared" si="7"/>
        <v>0</v>
      </c>
      <c r="AC7" s="254">
        <f t="shared" si="8"/>
        <v>0</v>
      </c>
    </row>
    <row r="8" spans="1:29" ht="19.5" customHeight="1">
      <c r="A8" s="250" t="s">
        <v>323</v>
      </c>
      <c r="B8" s="251"/>
      <c r="C8" s="251"/>
      <c r="D8" s="251"/>
      <c r="E8" s="251"/>
      <c r="F8" s="251"/>
      <c r="G8" s="251"/>
      <c r="H8" s="251"/>
      <c r="I8" s="251"/>
      <c r="J8" s="251"/>
      <c r="K8" s="251"/>
      <c r="M8" s="250" t="s">
        <v>323</v>
      </c>
      <c r="N8" s="252"/>
      <c r="O8" s="252"/>
      <c r="P8" s="252"/>
      <c r="Q8" s="132"/>
      <c r="S8" s="253" t="s">
        <v>323</v>
      </c>
      <c r="T8" s="254">
        <f t="shared" si="9"/>
        <v>0</v>
      </c>
      <c r="U8" s="254">
        <f t="shared" si="0"/>
        <v>0</v>
      </c>
      <c r="V8" s="254">
        <f t="shared" si="1"/>
        <v>0</v>
      </c>
      <c r="W8" s="254">
        <f t="shared" si="2"/>
        <v>0</v>
      </c>
      <c r="X8" s="254">
        <f t="shared" si="3"/>
        <v>0</v>
      </c>
      <c r="Y8" s="254">
        <f t="shared" si="4"/>
        <v>0</v>
      </c>
      <c r="Z8" s="254">
        <f t="shared" si="5"/>
        <v>0</v>
      </c>
      <c r="AA8" s="254">
        <f t="shared" si="6"/>
        <v>0</v>
      </c>
      <c r="AB8" s="254">
        <f t="shared" si="7"/>
        <v>0</v>
      </c>
      <c r="AC8" s="254">
        <f t="shared" si="8"/>
        <v>0</v>
      </c>
    </row>
    <row r="9" spans="1:29" ht="19.5" customHeight="1">
      <c r="A9" s="250" t="s">
        <v>324</v>
      </c>
      <c r="B9" s="251"/>
      <c r="C9" s="251"/>
      <c r="D9" s="251"/>
      <c r="E9" s="251"/>
      <c r="F9" s="251"/>
      <c r="G9" s="251"/>
      <c r="H9" s="251"/>
      <c r="I9" s="251"/>
      <c r="J9" s="251"/>
      <c r="K9" s="251"/>
      <c r="M9" s="250" t="s">
        <v>324</v>
      </c>
      <c r="N9" s="252"/>
      <c r="O9" s="252"/>
      <c r="P9" s="252"/>
      <c r="Q9" s="132"/>
      <c r="S9" s="253" t="s">
        <v>324</v>
      </c>
      <c r="T9" s="254">
        <f t="shared" si="9"/>
        <v>0</v>
      </c>
      <c r="U9" s="254">
        <f t="shared" si="0"/>
        <v>0</v>
      </c>
      <c r="V9" s="254">
        <f t="shared" si="1"/>
        <v>0</v>
      </c>
      <c r="W9" s="254">
        <f t="shared" si="2"/>
        <v>0</v>
      </c>
      <c r="X9" s="254">
        <f t="shared" si="3"/>
        <v>0</v>
      </c>
      <c r="Y9" s="254">
        <f t="shared" si="4"/>
        <v>0</v>
      </c>
      <c r="Z9" s="254">
        <f t="shared" si="5"/>
        <v>0</v>
      </c>
      <c r="AA9" s="254">
        <f t="shared" si="6"/>
        <v>0</v>
      </c>
      <c r="AB9" s="254">
        <f t="shared" si="7"/>
        <v>0</v>
      </c>
      <c r="AC9" s="254">
        <f t="shared" si="8"/>
        <v>0</v>
      </c>
    </row>
    <row r="10" spans="1:29" ht="19.5" customHeight="1">
      <c r="A10" s="250" t="s">
        <v>325</v>
      </c>
      <c r="B10" s="251"/>
      <c r="C10" s="251"/>
      <c r="D10" s="251"/>
      <c r="E10" s="251"/>
      <c r="F10" s="251"/>
      <c r="G10" s="251"/>
      <c r="H10" s="251"/>
      <c r="I10" s="251"/>
      <c r="J10" s="251"/>
      <c r="K10" s="251"/>
      <c r="M10" s="250" t="s">
        <v>325</v>
      </c>
      <c r="N10" s="252"/>
      <c r="O10" s="252"/>
      <c r="P10" s="252"/>
      <c r="Q10" s="132"/>
      <c r="S10" s="253" t="s">
        <v>325</v>
      </c>
      <c r="T10" s="254">
        <f t="shared" si="9"/>
        <v>0</v>
      </c>
      <c r="U10" s="254">
        <f t="shared" si="0"/>
        <v>0</v>
      </c>
      <c r="V10" s="254">
        <f t="shared" si="1"/>
        <v>0</v>
      </c>
      <c r="W10" s="254">
        <f t="shared" si="2"/>
        <v>0</v>
      </c>
      <c r="X10" s="254">
        <f t="shared" si="3"/>
        <v>0</v>
      </c>
      <c r="Y10" s="254">
        <f t="shared" si="4"/>
        <v>0</v>
      </c>
      <c r="Z10" s="254">
        <f t="shared" si="5"/>
        <v>0</v>
      </c>
      <c r="AA10" s="254">
        <f t="shared" si="6"/>
        <v>0</v>
      </c>
      <c r="AB10" s="254">
        <f t="shared" si="7"/>
        <v>0</v>
      </c>
      <c r="AC10" s="254">
        <f t="shared" si="8"/>
        <v>0</v>
      </c>
    </row>
    <row r="11" spans="1:29" ht="19.5" customHeight="1">
      <c r="A11" s="250" t="s">
        <v>326</v>
      </c>
      <c r="B11" s="251"/>
      <c r="C11" s="251"/>
      <c r="D11" s="251"/>
      <c r="E11" s="251"/>
      <c r="F11" s="251"/>
      <c r="G11" s="251"/>
      <c r="H11" s="251"/>
      <c r="I11" s="251"/>
      <c r="J11" s="251"/>
      <c r="K11" s="251"/>
      <c r="M11" s="250" t="s">
        <v>326</v>
      </c>
      <c r="N11" s="252"/>
      <c r="O11" s="252"/>
      <c r="P11" s="252"/>
      <c r="Q11" s="132"/>
      <c r="S11" s="253" t="s">
        <v>326</v>
      </c>
      <c r="T11" s="254">
        <f t="shared" si="9"/>
        <v>0</v>
      </c>
      <c r="U11" s="254">
        <f t="shared" si="0"/>
        <v>0</v>
      </c>
      <c r="V11" s="254">
        <f t="shared" si="1"/>
        <v>0</v>
      </c>
      <c r="W11" s="254">
        <f t="shared" si="2"/>
        <v>0</v>
      </c>
      <c r="X11" s="254">
        <f t="shared" si="3"/>
        <v>0</v>
      </c>
      <c r="Y11" s="254">
        <f t="shared" si="4"/>
        <v>0</v>
      </c>
      <c r="Z11" s="254">
        <f t="shared" si="5"/>
        <v>0</v>
      </c>
      <c r="AA11" s="254">
        <f t="shared" si="6"/>
        <v>0</v>
      </c>
      <c r="AB11" s="254">
        <f t="shared" si="7"/>
        <v>0</v>
      </c>
      <c r="AC11" s="254">
        <f t="shared" si="8"/>
        <v>0</v>
      </c>
    </row>
    <row r="12" spans="1:29" ht="19.5" customHeight="1">
      <c r="A12" s="250" t="s">
        <v>327</v>
      </c>
      <c r="B12" s="251"/>
      <c r="C12" s="251"/>
      <c r="D12" s="251"/>
      <c r="E12" s="251"/>
      <c r="F12" s="251"/>
      <c r="G12" s="251"/>
      <c r="H12" s="251"/>
      <c r="I12" s="251"/>
      <c r="J12" s="251"/>
      <c r="K12" s="251"/>
      <c r="M12" s="250" t="s">
        <v>327</v>
      </c>
      <c r="N12" s="252"/>
      <c r="O12" s="252"/>
      <c r="P12" s="252"/>
      <c r="Q12" s="132"/>
      <c r="S12" s="253" t="s">
        <v>327</v>
      </c>
      <c r="T12" s="254">
        <f t="shared" si="9"/>
        <v>0</v>
      </c>
      <c r="U12" s="254">
        <f t="shared" si="0"/>
        <v>0</v>
      </c>
      <c r="V12" s="254">
        <f t="shared" si="1"/>
        <v>0</v>
      </c>
      <c r="W12" s="254">
        <f t="shared" si="2"/>
        <v>0</v>
      </c>
      <c r="X12" s="254">
        <f t="shared" si="3"/>
        <v>0</v>
      </c>
      <c r="Y12" s="254">
        <f t="shared" si="4"/>
        <v>0</v>
      </c>
      <c r="Z12" s="254">
        <f t="shared" si="5"/>
        <v>0</v>
      </c>
      <c r="AA12" s="254">
        <f t="shared" si="6"/>
        <v>0</v>
      </c>
      <c r="AB12" s="254">
        <f t="shared" si="7"/>
        <v>0</v>
      </c>
      <c r="AC12" s="254">
        <f t="shared" si="8"/>
        <v>0</v>
      </c>
    </row>
    <row r="13" spans="1:29" ht="19.5" customHeight="1">
      <c r="A13" s="250" t="s">
        <v>328</v>
      </c>
      <c r="B13" s="251"/>
      <c r="C13" s="251"/>
      <c r="D13" s="251"/>
      <c r="E13" s="251"/>
      <c r="F13" s="251"/>
      <c r="G13" s="251"/>
      <c r="H13" s="251"/>
      <c r="I13" s="251"/>
      <c r="J13" s="251"/>
      <c r="K13" s="251"/>
      <c r="M13" s="250" t="s">
        <v>328</v>
      </c>
      <c r="N13" s="252"/>
      <c r="O13" s="252"/>
      <c r="P13" s="252"/>
      <c r="Q13" s="132"/>
      <c r="S13" s="253" t="s">
        <v>328</v>
      </c>
      <c r="T13" s="254">
        <f t="shared" si="9"/>
        <v>0</v>
      </c>
      <c r="U13" s="254">
        <f t="shared" si="0"/>
        <v>0</v>
      </c>
      <c r="V13" s="254">
        <f t="shared" si="1"/>
        <v>0</v>
      </c>
      <c r="W13" s="254">
        <f t="shared" si="2"/>
        <v>0</v>
      </c>
      <c r="X13" s="254">
        <f t="shared" si="3"/>
        <v>0</v>
      </c>
      <c r="Y13" s="254">
        <f t="shared" si="4"/>
        <v>0</v>
      </c>
      <c r="Z13" s="254">
        <f t="shared" si="5"/>
        <v>0</v>
      </c>
      <c r="AA13" s="254">
        <f t="shared" si="6"/>
        <v>0</v>
      </c>
      <c r="AB13" s="254">
        <f t="shared" si="7"/>
        <v>0</v>
      </c>
      <c r="AC13" s="254">
        <f t="shared" si="8"/>
        <v>0</v>
      </c>
    </row>
    <row r="14" spans="1:29" ht="19.5" customHeight="1">
      <c r="A14" s="250" t="s">
        <v>329</v>
      </c>
      <c r="B14" s="251"/>
      <c r="C14" s="251"/>
      <c r="D14" s="251"/>
      <c r="E14" s="251"/>
      <c r="F14" s="251"/>
      <c r="G14" s="251"/>
      <c r="H14" s="251"/>
      <c r="I14" s="251"/>
      <c r="J14" s="251"/>
      <c r="K14" s="251"/>
      <c r="M14" s="250" t="s">
        <v>329</v>
      </c>
      <c r="N14" s="252"/>
      <c r="O14" s="252"/>
      <c r="P14" s="252"/>
      <c r="Q14" s="132"/>
      <c r="S14" s="253" t="s">
        <v>329</v>
      </c>
      <c r="T14" s="254">
        <f t="shared" si="9"/>
        <v>0</v>
      </c>
      <c r="U14" s="254">
        <f t="shared" si="0"/>
        <v>0</v>
      </c>
      <c r="V14" s="254">
        <f t="shared" si="1"/>
        <v>0</v>
      </c>
      <c r="W14" s="254">
        <f t="shared" si="2"/>
        <v>0</v>
      </c>
      <c r="X14" s="254">
        <f t="shared" si="3"/>
        <v>0</v>
      </c>
      <c r="Y14" s="254">
        <f t="shared" si="4"/>
        <v>0</v>
      </c>
      <c r="Z14" s="254">
        <f t="shared" si="5"/>
        <v>0</v>
      </c>
      <c r="AA14" s="254">
        <f t="shared" si="6"/>
        <v>0</v>
      </c>
      <c r="AB14" s="254">
        <f t="shared" si="7"/>
        <v>0</v>
      </c>
      <c r="AC14" s="254">
        <f t="shared" si="8"/>
        <v>0</v>
      </c>
    </row>
    <row r="15" spans="1:29" ht="19.5" customHeight="1">
      <c r="A15" s="250" t="s">
        <v>330</v>
      </c>
      <c r="B15" s="251"/>
      <c r="C15" s="251"/>
      <c r="D15" s="251"/>
      <c r="E15" s="251"/>
      <c r="F15" s="251"/>
      <c r="G15" s="251"/>
      <c r="H15" s="251"/>
      <c r="I15" s="251"/>
      <c r="J15" s="251"/>
      <c r="K15" s="251"/>
      <c r="M15" s="250" t="s">
        <v>330</v>
      </c>
      <c r="N15" s="252"/>
      <c r="O15" s="252"/>
      <c r="P15" s="252"/>
      <c r="Q15" s="132"/>
      <c r="S15" s="253" t="s">
        <v>330</v>
      </c>
      <c r="T15" s="254">
        <f t="shared" si="9"/>
        <v>0</v>
      </c>
      <c r="U15" s="254">
        <f t="shared" si="0"/>
        <v>0</v>
      </c>
      <c r="V15" s="254">
        <f t="shared" si="1"/>
        <v>0</v>
      </c>
      <c r="W15" s="254">
        <f t="shared" si="2"/>
        <v>0</v>
      </c>
      <c r="X15" s="254">
        <f t="shared" si="3"/>
        <v>0</v>
      </c>
      <c r="Y15" s="254">
        <f t="shared" si="4"/>
        <v>0</v>
      </c>
      <c r="Z15" s="254">
        <f t="shared" si="5"/>
        <v>0</v>
      </c>
      <c r="AA15" s="254">
        <f t="shared" si="6"/>
        <v>0</v>
      </c>
      <c r="AB15" s="254">
        <f t="shared" si="7"/>
        <v>0</v>
      </c>
      <c r="AC15" s="254">
        <f t="shared" si="8"/>
        <v>0</v>
      </c>
    </row>
    <row r="16" spans="1:29" ht="19.5" customHeight="1">
      <c r="A16" s="250" t="s">
        <v>355</v>
      </c>
      <c r="B16" s="281"/>
      <c r="C16" s="281"/>
      <c r="D16" s="281"/>
      <c r="E16" s="281"/>
      <c r="F16" s="281"/>
      <c r="G16" s="281"/>
      <c r="H16" s="281"/>
      <c r="I16" s="281"/>
      <c r="J16" s="281"/>
      <c r="K16" s="281"/>
      <c r="N16" s="256"/>
      <c r="O16" s="256"/>
      <c r="P16" s="256"/>
      <c r="Q16" s="259"/>
      <c r="S16" s="244" t="s">
        <v>331</v>
      </c>
      <c r="T16" s="258">
        <f aca="true" t="shared" si="10" ref="T16:AC16">SUM(T4:T15)</f>
        <v>0</v>
      </c>
      <c r="U16" s="258">
        <f t="shared" si="10"/>
        <v>0</v>
      </c>
      <c r="V16" s="258">
        <f t="shared" si="10"/>
        <v>0</v>
      </c>
      <c r="W16" s="258">
        <f t="shared" si="10"/>
        <v>0</v>
      </c>
      <c r="X16" s="258">
        <f t="shared" si="10"/>
        <v>0</v>
      </c>
      <c r="Y16" s="258">
        <f t="shared" si="10"/>
        <v>0</v>
      </c>
      <c r="Z16" s="258">
        <f t="shared" si="10"/>
        <v>0</v>
      </c>
      <c r="AA16" s="258">
        <f t="shared" si="10"/>
        <v>0</v>
      </c>
      <c r="AB16" s="258">
        <f t="shared" si="10"/>
        <v>0</v>
      </c>
      <c r="AC16" s="258">
        <f t="shared" si="10"/>
        <v>0</v>
      </c>
    </row>
    <row r="17" spans="1:17" ht="85.5" customHeight="1">
      <c r="A17" s="255" t="s">
        <v>356</v>
      </c>
      <c r="B17" s="282" t="e">
        <f>SUM(B4:B15)/B16</f>
        <v>#DIV/0!</v>
      </c>
      <c r="C17" s="282" t="e">
        <f aca="true" t="shared" si="11" ref="C17:K17">SUM(C4:C15)/C16</f>
        <v>#DIV/0!</v>
      </c>
      <c r="D17" s="282" t="e">
        <f t="shared" si="11"/>
        <v>#DIV/0!</v>
      </c>
      <c r="E17" s="282" t="e">
        <f t="shared" si="11"/>
        <v>#DIV/0!</v>
      </c>
      <c r="F17" s="282" t="e">
        <f t="shared" si="11"/>
        <v>#DIV/0!</v>
      </c>
      <c r="G17" s="282" t="e">
        <f t="shared" si="11"/>
        <v>#DIV/0!</v>
      </c>
      <c r="H17" s="282" t="e">
        <f t="shared" si="11"/>
        <v>#DIV/0!</v>
      </c>
      <c r="I17" s="282" t="e">
        <f t="shared" si="11"/>
        <v>#DIV/0!</v>
      </c>
      <c r="J17" s="282" t="e">
        <f t="shared" si="11"/>
        <v>#DIV/0!</v>
      </c>
      <c r="K17" s="282" t="e">
        <f t="shared" si="11"/>
        <v>#DIV/0!</v>
      </c>
      <c r="N17" s="256"/>
      <c r="O17" s="256"/>
      <c r="P17" s="256"/>
      <c r="Q17" s="257"/>
    </row>
    <row r="18" spans="14:17" ht="18" customHeight="1">
      <c r="N18" s="256"/>
      <c r="O18" s="256"/>
      <c r="P18" s="256"/>
      <c r="Q18" s="259"/>
    </row>
    <row r="19" spans="1:11" ht="18" customHeight="1">
      <c r="A19" s="422"/>
      <c r="B19" s="428" t="s">
        <v>332</v>
      </c>
      <c r="C19" s="429"/>
      <c r="D19" s="429"/>
      <c r="E19" s="429"/>
      <c r="F19" s="429"/>
      <c r="G19" s="429"/>
      <c r="H19" s="429"/>
      <c r="I19" s="429"/>
      <c r="J19" s="429"/>
      <c r="K19" s="430"/>
    </row>
    <row r="20" spans="1:25" ht="80.25" customHeight="1">
      <c r="A20" s="423"/>
      <c r="B20" s="246">
        <v>1</v>
      </c>
      <c r="C20" s="246">
        <v>2</v>
      </c>
      <c r="D20" s="246">
        <v>3</v>
      </c>
      <c r="E20" s="246">
        <v>4</v>
      </c>
      <c r="F20" s="246">
        <v>5</v>
      </c>
      <c r="G20" s="246">
        <v>6</v>
      </c>
      <c r="H20" s="246">
        <v>7</v>
      </c>
      <c r="I20" s="246">
        <v>8</v>
      </c>
      <c r="J20" s="246">
        <v>9</v>
      </c>
      <c r="K20" s="246">
        <v>10</v>
      </c>
      <c r="M20" s="260" t="s">
        <v>313</v>
      </c>
      <c r="N20" s="261" t="s">
        <v>333</v>
      </c>
      <c r="O20" s="262" t="s">
        <v>334</v>
      </c>
      <c r="P20" s="263"/>
      <c r="X20" s="266"/>
      <c r="Y20" s="266"/>
    </row>
    <row r="21" spans="1:25" ht="21" customHeight="1">
      <c r="A21" s="250" t="s">
        <v>319</v>
      </c>
      <c r="B21" s="254">
        <f aca="true" t="shared" si="12" ref="B21:K21">B4*($N4*$N$3+$O4*$O$3+$P4*$P$3)*30</f>
        <v>0</v>
      </c>
      <c r="C21" s="254">
        <f t="shared" si="12"/>
        <v>0</v>
      </c>
      <c r="D21" s="254">
        <f t="shared" si="12"/>
        <v>0</v>
      </c>
      <c r="E21" s="254">
        <f t="shared" si="12"/>
        <v>0</v>
      </c>
      <c r="F21" s="254">
        <f t="shared" si="12"/>
        <v>0</v>
      </c>
      <c r="G21" s="254">
        <f t="shared" si="12"/>
        <v>0</v>
      </c>
      <c r="H21" s="254">
        <f t="shared" si="12"/>
        <v>0</v>
      </c>
      <c r="I21" s="254">
        <f t="shared" si="12"/>
        <v>0</v>
      </c>
      <c r="J21" s="254">
        <f t="shared" si="12"/>
        <v>0</v>
      </c>
      <c r="K21" s="254">
        <f t="shared" si="12"/>
        <v>0</v>
      </c>
      <c r="M21" s="264" t="s">
        <v>335</v>
      </c>
      <c r="N21" s="265"/>
      <c r="O21" s="252"/>
      <c r="P21" s="266"/>
      <c r="X21" s="266"/>
      <c r="Y21" s="266"/>
    </row>
    <row r="22" spans="1:16" ht="18" customHeight="1">
      <c r="A22" s="250" t="s">
        <v>320</v>
      </c>
      <c r="B22" s="254">
        <f aca="true" t="shared" si="13" ref="B22:K22">B5*($N5*$N$3+$O5*$O$3+$P5*$P$3)*30</f>
        <v>0</v>
      </c>
      <c r="C22" s="254">
        <f t="shared" si="13"/>
        <v>0</v>
      </c>
      <c r="D22" s="254">
        <f t="shared" si="13"/>
        <v>0</v>
      </c>
      <c r="E22" s="254">
        <f t="shared" si="13"/>
        <v>0</v>
      </c>
      <c r="F22" s="254">
        <f t="shared" si="13"/>
        <v>0</v>
      </c>
      <c r="G22" s="254">
        <f t="shared" si="13"/>
        <v>0</v>
      </c>
      <c r="H22" s="254">
        <f t="shared" si="13"/>
        <v>0</v>
      </c>
      <c r="I22" s="254">
        <f t="shared" si="13"/>
        <v>0</v>
      </c>
      <c r="J22" s="254">
        <f t="shared" si="13"/>
        <v>0</v>
      </c>
      <c r="K22" s="254">
        <f t="shared" si="13"/>
        <v>0</v>
      </c>
      <c r="M22" s="264" t="s">
        <v>336</v>
      </c>
      <c r="N22" s="265"/>
      <c r="O22" s="252"/>
      <c r="P22" s="266"/>
    </row>
    <row r="23" spans="1:16" ht="27" customHeight="1">
      <c r="A23" s="250" t="s">
        <v>321</v>
      </c>
      <c r="B23" s="254">
        <f aca="true" t="shared" si="14" ref="B23:K23">B6*($N6*$N$3+$O6*$O$3+$P6*$P$3)*30</f>
        <v>0</v>
      </c>
      <c r="C23" s="254">
        <f t="shared" si="14"/>
        <v>0</v>
      </c>
      <c r="D23" s="254">
        <f t="shared" si="14"/>
        <v>0</v>
      </c>
      <c r="E23" s="254">
        <f t="shared" si="14"/>
        <v>0</v>
      </c>
      <c r="F23" s="254">
        <f t="shared" si="14"/>
        <v>0</v>
      </c>
      <c r="G23" s="254">
        <f t="shared" si="14"/>
        <v>0</v>
      </c>
      <c r="H23" s="254">
        <f t="shared" si="14"/>
        <v>0</v>
      </c>
      <c r="I23" s="254">
        <f t="shared" si="14"/>
        <v>0</v>
      </c>
      <c r="J23" s="254">
        <f t="shared" si="14"/>
        <v>0</v>
      </c>
      <c r="K23" s="254">
        <f t="shared" si="14"/>
        <v>0</v>
      </c>
      <c r="M23" s="264" t="s">
        <v>337</v>
      </c>
      <c r="N23" s="265"/>
      <c r="O23" s="252"/>
      <c r="P23" s="266"/>
    </row>
    <row r="24" spans="1:11" ht="18" customHeight="1">
      <c r="A24" s="250" t="s">
        <v>322</v>
      </c>
      <c r="B24" s="254">
        <f aca="true" t="shared" si="15" ref="B24:K24">B7*($N7*$N$3+$O7*$O$3+$P7*$P$3)*30</f>
        <v>0</v>
      </c>
      <c r="C24" s="254">
        <f t="shared" si="15"/>
        <v>0</v>
      </c>
      <c r="D24" s="254">
        <f t="shared" si="15"/>
        <v>0</v>
      </c>
      <c r="E24" s="254">
        <f t="shared" si="15"/>
        <v>0</v>
      </c>
      <c r="F24" s="254">
        <f t="shared" si="15"/>
        <v>0</v>
      </c>
      <c r="G24" s="254">
        <f t="shared" si="15"/>
        <v>0</v>
      </c>
      <c r="H24" s="254">
        <f t="shared" si="15"/>
        <v>0</v>
      </c>
      <c r="I24" s="254">
        <f t="shared" si="15"/>
        <v>0</v>
      </c>
      <c r="J24" s="254">
        <f t="shared" si="15"/>
        <v>0</v>
      </c>
      <c r="K24" s="254">
        <f t="shared" si="15"/>
        <v>0</v>
      </c>
    </row>
    <row r="25" spans="1:11" ht="18" customHeight="1">
      <c r="A25" s="250" t="s">
        <v>323</v>
      </c>
      <c r="B25" s="254">
        <f aca="true" t="shared" si="16" ref="B25:K25">B8*($N8*$N$3+$O8*$O$3+$P8*$P$3)*30</f>
        <v>0</v>
      </c>
      <c r="C25" s="254">
        <f t="shared" si="16"/>
        <v>0</v>
      </c>
      <c r="D25" s="254">
        <f t="shared" si="16"/>
        <v>0</v>
      </c>
      <c r="E25" s="254">
        <f t="shared" si="16"/>
        <v>0</v>
      </c>
      <c r="F25" s="254">
        <f t="shared" si="16"/>
        <v>0</v>
      </c>
      <c r="G25" s="254">
        <f t="shared" si="16"/>
        <v>0</v>
      </c>
      <c r="H25" s="254">
        <f t="shared" si="16"/>
        <v>0</v>
      </c>
      <c r="I25" s="254">
        <f t="shared" si="16"/>
        <v>0</v>
      </c>
      <c r="J25" s="254">
        <f t="shared" si="16"/>
        <v>0</v>
      </c>
      <c r="K25" s="254">
        <f t="shared" si="16"/>
        <v>0</v>
      </c>
    </row>
    <row r="26" spans="1:11" ht="18" customHeight="1">
      <c r="A26" s="250" t="s">
        <v>324</v>
      </c>
      <c r="B26" s="254">
        <f aca="true" t="shared" si="17" ref="B26:K26">B9*($N9*$N$3+$O9*$O$3+$P9*$P$3)*30</f>
        <v>0</v>
      </c>
      <c r="C26" s="254">
        <f t="shared" si="17"/>
        <v>0</v>
      </c>
      <c r="D26" s="254">
        <f t="shared" si="17"/>
        <v>0</v>
      </c>
      <c r="E26" s="254">
        <f t="shared" si="17"/>
        <v>0</v>
      </c>
      <c r="F26" s="254">
        <f t="shared" si="17"/>
        <v>0</v>
      </c>
      <c r="G26" s="254">
        <f t="shared" si="17"/>
        <v>0</v>
      </c>
      <c r="H26" s="254">
        <f t="shared" si="17"/>
        <v>0</v>
      </c>
      <c r="I26" s="254">
        <f t="shared" si="17"/>
        <v>0</v>
      </c>
      <c r="J26" s="254">
        <f t="shared" si="17"/>
        <v>0</v>
      </c>
      <c r="K26" s="254">
        <f t="shared" si="17"/>
        <v>0</v>
      </c>
    </row>
    <row r="27" spans="1:11" ht="18" customHeight="1">
      <c r="A27" s="250" t="s">
        <v>325</v>
      </c>
      <c r="B27" s="254">
        <f aca="true" t="shared" si="18" ref="B27:K27">B10*($N10*$N$3+$O10*$O$3+$P10*$P$3)*30</f>
        <v>0</v>
      </c>
      <c r="C27" s="254">
        <f t="shared" si="18"/>
        <v>0</v>
      </c>
      <c r="D27" s="254">
        <f t="shared" si="18"/>
        <v>0</v>
      </c>
      <c r="E27" s="254">
        <f t="shared" si="18"/>
        <v>0</v>
      </c>
      <c r="F27" s="254">
        <f t="shared" si="18"/>
        <v>0</v>
      </c>
      <c r="G27" s="254">
        <f t="shared" si="18"/>
        <v>0</v>
      </c>
      <c r="H27" s="254">
        <f t="shared" si="18"/>
        <v>0</v>
      </c>
      <c r="I27" s="254">
        <f t="shared" si="18"/>
        <v>0</v>
      </c>
      <c r="J27" s="254">
        <f t="shared" si="18"/>
        <v>0</v>
      </c>
      <c r="K27" s="254">
        <f t="shared" si="18"/>
        <v>0</v>
      </c>
    </row>
    <row r="28" spans="1:11" ht="18" customHeight="1">
      <c r="A28" s="250" t="s">
        <v>326</v>
      </c>
      <c r="B28" s="254">
        <f aca="true" t="shared" si="19" ref="B28:K28">B11*($N11*$N$3+$O11*$O$3+$P11*$P$3)*30</f>
        <v>0</v>
      </c>
      <c r="C28" s="254">
        <f t="shared" si="19"/>
        <v>0</v>
      </c>
      <c r="D28" s="254">
        <f t="shared" si="19"/>
        <v>0</v>
      </c>
      <c r="E28" s="254">
        <f t="shared" si="19"/>
        <v>0</v>
      </c>
      <c r="F28" s="254">
        <f t="shared" si="19"/>
        <v>0</v>
      </c>
      <c r="G28" s="254">
        <f t="shared" si="19"/>
        <v>0</v>
      </c>
      <c r="H28" s="254">
        <f t="shared" si="19"/>
        <v>0</v>
      </c>
      <c r="I28" s="254">
        <f t="shared" si="19"/>
        <v>0</v>
      </c>
      <c r="J28" s="254">
        <f t="shared" si="19"/>
        <v>0</v>
      </c>
      <c r="K28" s="254">
        <f t="shared" si="19"/>
        <v>0</v>
      </c>
    </row>
    <row r="29" spans="1:11" ht="18" customHeight="1">
      <c r="A29" s="250" t="s">
        <v>327</v>
      </c>
      <c r="B29" s="254">
        <f aca="true" t="shared" si="20" ref="B29:K29">B12*($N12*$N$3+$O12*$O$3+$P12*$P$3)*30</f>
        <v>0</v>
      </c>
      <c r="C29" s="254">
        <f t="shared" si="20"/>
        <v>0</v>
      </c>
      <c r="D29" s="254">
        <f t="shared" si="20"/>
        <v>0</v>
      </c>
      <c r="E29" s="254">
        <f t="shared" si="20"/>
        <v>0</v>
      </c>
      <c r="F29" s="254">
        <f t="shared" si="20"/>
        <v>0</v>
      </c>
      <c r="G29" s="254">
        <f t="shared" si="20"/>
        <v>0</v>
      </c>
      <c r="H29" s="254">
        <f t="shared" si="20"/>
        <v>0</v>
      </c>
      <c r="I29" s="254">
        <f t="shared" si="20"/>
        <v>0</v>
      </c>
      <c r="J29" s="254">
        <f t="shared" si="20"/>
        <v>0</v>
      </c>
      <c r="K29" s="254">
        <f t="shared" si="20"/>
        <v>0</v>
      </c>
    </row>
    <row r="30" spans="1:11" ht="18" customHeight="1">
      <c r="A30" s="250" t="s">
        <v>328</v>
      </c>
      <c r="B30" s="254">
        <f aca="true" t="shared" si="21" ref="B30:K30">B13*($N13*$N$3+$O13*$O$3+$P13*$P$3)*30</f>
        <v>0</v>
      </c>
      <c r="C30" s="254">
        <f t="shared" si="21"/>
        <v>0</v>
      </c>
      <c r="D30" s="254">
        <f t="shared" si="21"/>
        <v>0</v>
      </c>
      <c r="E30" s="254">
        <f t="shared" si="21"/>
        <v>0</v>
      </c>
      <c r="F30" s="254">
        <f t="shared" si="21"/>
        <v>0</v>
      </c>
      <c r="G30" s="254">
        <f t="shared" si="21"/>
        <v>0</v>
      </c>
      <c r="H30" s="254">
        <f t="shared" si="21"/>
        <v>0</v>
      </c>
      <c r="I30" s="254">
        <f t="shared" si="21"/>
        <v>0</v>
      </c>
      <c r="J30" s="254">
        <f t="shared" si="21"/>
        <v>0</v>
      </c>
      <c r="K30" s="254">
        <f t="shared" si="21"/>
        <v>0</v>
      </c>
    </row>
    <row r="31" spans="1:11" ht="18" customHeight="1">
      <c r="A31" s="250" t="s">
        <v>329</v>
      </c>
      <c r="B31" s="254">
        <f aca="true" t="shared" si="22" ref="B31:K31">B14*($N14*$N$3+$O14*$O$3+$P14*$P$3)*30</f>
        <v>0</v>
      </c>
      <c r="C31" s="254">
        <f t="shared" si="22"/>
        <v>0</v>
      </c>
      <c r="D31" s="254">
        <f t="shared" si="22"/>
        <v>0</v>
      </c>
      <c r="E31" s="254">
        <f t="shared" si="22"/>
        <v>0</v>
      </c>
      <c r="F31" s="254">
        <f t="shared" si="22"/>
        <v>0</v>
      </c>
      <c r="G31" s="254">
        <f t="shared" si="22"/>
        <v>0</v>
      </c>
      <c r="H31" s="254">
        <f t="shared" si="22"/>
        <v>0</v>
      </c>
      <c r="I31" s="254">
        <f t="shared" si="22"/>
        <v>0</v>
      </c>
      <c r="J31" s="254">
        <f t="shared" si="22"/>
        <v>0</v>
      </c>
      <c r="K31" s="254">
        <f t="shared" si="22"/>
        <v>0</v>
      </c>
    </row>
    <row r="32" spans="1:11" ht="18" customHeight="1">
      <c r="A32" s="250" t="s">
        <v>330</v>
      </c>
      <c r="B32" s="254">
        <f aca="true" t="shared" si="23" ref="B32:K32">B15*($N15*$N$3+$O15*$O$3+$P15*$P$3)*30</f>
        <v>0</v>
      </c>
      <c r="C32" s="254">
        <f t="shared" si="23"/>
        <v>0</v>
      </c>
      <c r="D32" s="254">
        <f t="shared" si="23"/>
        <v>0</v>
      </c>
      <c r="E32" s="254">
        <f t="shared" si="23"/>
        <v>0</v>
      </c>
      <c r="F32" s="254">
        <f t="shared" si="23"/>
        <v>0</v>
      </c>
      <c r="G32" s="254">
        <f t="shared" si="23"/>
        <v>0</v>
      </c>
      <c r="H32" s="254">
        <f t="shared" si="23"/>
        <v>0</v>
      </c>
      <c r="I32" s="254">
        <f t="shared" si="23"/>
        <v>0</v>
      </c>
      <c r="J32" s="254">
        <f t="shared" si="23"/>
        <v>0</v>
      </c>
      <c r="K32" s="254">
        <f t="shared" si="23"/>
        <v>0</v>
      </c>
    </row>
    <row r="33" spans="1:11" ht="51" customHeight="1">
      <c r="A33" s="267" t="s">
        <v>338</v>
      </c>
      <c r="B33" s="268">
        <f aca="true" t="shared" si="24" ref="B33:K33">SUM(B21:B32)</f>
        <v>0</v>
      </c>
      <c r="C33" s="268">
        <f t="shared" si="24"/>
        <v>0</v>
      </c>
      <c r="D33" s="268">
        <f t="shared" si="24"/>
        <v>0</v>
      </c>
      <c r="E33" s="268">
        <f t="shared" si="24"/>
        <v>0</v>
      </c>
      <c r="F33" s="268">
        <f t="shared" si="24"/>
        <v>0</v>
      </c>
      <c r="G33" s="268">
        <f t="shared" si="24"/>
        <v>0</v>
      </c>
      <c r="H33" s="268">
        <f t="shared" si="24"/>
        <v>0</v>
      </c>
      <c r="I33" s="268">
        <f t="shared" si="24"/>
        <v>0</v>
      </c>
      <c r="J33" s="268">
        <f t="shared" si="24"/>
        <v>0</v>
      </c>
      <c r="K33" s="268">
        <f t="shared" si="24"/>
        <v>0</v>
      </c>
    </row>
    <row r="35" spans="2:11" ht="18" customHeight="1">
      <c r="B35" s="419" t="s">
        <v>339</v>
      </c>
      <c r="C35" s="420"/>
      <c r="D35" s="420"/>
      <c r="E35" s="420"/>
      <c r="F35" s="420"/>
      <c r="G35" s="420"/>
      <c r="H35" s="420"/>
      <c r="I35" s="420"/>
      <c r="J35" s="420"/>
      <c r="K35" s="421"/>
    </row>
    <row r="36" spans="2:11" ht="18" customHeight="1">
      <c r="B36" s="246">
        <v>1</v>
      </c>
      <c r="C36" s="246">
        <v>2</v>
      </c>
      <c r="D36" s="246">
        <v>3</v>
      </c>
      <c r="E36" s="246">
        <v>4</v>
      </c>
      <c r="F36" s="246">
        <v>5</v>
      </c>
      <c r="G36" s="246">
        <v>6</v>
      </c>
      <c r="H36" s="246">
        <v>7</v>
      </c>
      <c r="I36" s="246">
        <v>8</v>
      </c>
      <c r="J36" s="246">
        <v>9</v>
      </c>
      <c r="K36" s="246">
        <v>10</v>
      </c>
    </row>
    <row r="37" spans="1:11" ht="18" customHeight="1">
      <c r="A37" s="250" t="s">
        <v>319</v>
      </c>
      <c r="B37" s="254">
        <f aca="true" t="shared" si="25" ref="B37:B48">T4*(($N$21*$O$21)+($N$22*$O$22)+($N$23*$O$23))</f>
        <v>0</v>
      </c>
      <c r="C37" s="254">
        <f aca="true" t="shared" si="26" ref="C37:C48">U4*(($N$21*$O$21)+($N$22*$O$22)+($N$23*$O$23))</f>
        <v>0</v>
      </c>
      <c r="D37" s="254">
        <f aca="true" t="shared" si="27" ref="D37:D48">V4*(($N$21*$O$21)+($N$22*$O$22)+($N$23*$O$23))</f>
        <v>0</v>
      </c>
      <c r="E37" s="254">
        <f aca="true" t="shared" si="28" ref="E37:E48">W4*(($N$21*$O$21)+($N$22*$O$22)+($N$23*$O$23))</f>
        <v>0</v>
      </c>
      <c r="F37" s="254">
        <f aca="true" t="shared" si="29" ref="F37:F48">X4*(($N$21*$O$21)+($N$22*$O$22)+($N$23*$O$23))</f>
        <v>0</v>
      </c>
      <c r="G37" s="254">
        <f aca="true" t="shared" si="30" ref="G37:G48">Y4*(($N$21*$O$21)+($N$22*$O$22)+($N$23*$O$23))</f>
        <v>0</v>
      </c>
      <c r="H37" s="254">
        <f aca="true" t="shared" si="31" ref="H37:H48">Z4*(($N$21*$O$21)+($N$22*$O$22)+($N$23*$O$23))</f>
        <v>0</v>
      </c>
      <c r="I37" s="254">
        <f aca="true" t="shared" si="32" ref="I37:I48">AA4*(($N$21*$O$21)+($N$22*$O$22)+($N$23*$O$23))</f>
        <v>0</v>
      </c>
      <c r="J37" s="254">
        <f aca="true" t="shared" si="33" ref="J37:J48">AB4*(($N$21*$O$21)+($N$22*$O$22)+($N$23*$O$23))</f>
        <v>0</v>
      </c>
      <c r="K37" s="254">
        <f aca="true" t="shared" si="34" ref="K37:K48">AC4*(($N$21*$O$21)+($N$22*$O$22)+($N$23*$O$23))</f>
        <v>0</v>
      </c>
    </row>
    <row r="38" spans="1:11" ht="18" customHeight="1">
      <c r="A38" s="250" t="s">
        <v>320</v>
      </c>
      <c r="B38" s="254">
        <f t="shared" si="25"/>
        <v>0</v>
      </c>
      <c r="C38" s="254">
        <f t="shared" si="26"/>
        <v>0</v>
      </c>
      <c r="D38" s="254">
        <f t="shared" si="27"/>
        <v>0</v>
      </c>
      <c r="E38" s="254">
        <f t="shared" si="28"/>
        <v>0</v>
      </c>
      <c r="F38" s="254">
        <f t="shared" si="29"/>
        <v>0</v>
      </c>
      <c r="G38" s="254">
        <f t="shared" si="30"/>
        <v>0</v>
      </c>
      <c r="H38" s="254">
        <f t="shared" si="31"/>
        <v>0</v>
      </c>
      <c r="I38" s="254">
        <f t="shared" si="32"/>
        <v>0</v>
      </c>
      <c r="J38" s="254">
        <f t="shared" si="33"/>
        <v>0</v>
      </c>
      <c r="K38" s="254">
        <f t="shared" si="34"/>
        <v>0</v>
      </c>
    </row>
    <row r="39" spans="1:11" ht="18" customHeight="1">
      <c r="A39" s="250" t="s">
        <v>321</v>
      </c>
      <c r="B39" s="254">
        <f t="shared" si="25"/>
        <v>0</v>
      </c>
      <c r="C39" s="254">
        <f t="shared" si="26"/>
        <v>0</v>
      </c>
      <c r="D39" s="254">
        <f t="shared" si="27"/>
        <v>0</v>
      </c>
      <c r="E39" s="254">
        <f t="shared" si="28"/>
        <v>0</v>
      </c>
      <c r="F39" s="254">
        <f t="shared" si="29"/>
        <v>0</v>
      </c>
      <c r="G39" s="254">
        <f t="shared" si="30"/>
        <v>0</v>
      </c>
      <c r="H39" s="254">
        <f t="shared" si="31"/>
        <v>0</v>
      </c>
      <c r="I39" s="254">
        <f t="shared" si="32"/>
        <v>0</v>
      </c>
      <c r="J39" s="254">
        <f t="shared" si="33"/>
        <v>0</v>
      </c>
      <c r="K39" s="254">
        <f t="shared" si="34"/>
        <v>0</v>
      </c>
    </row>
    <row r="40" spans="1:11" ht="18" customHeight="1">
      <c r="A40" s="250" t="s">
        <v>322</v>
      </c>
      <c r="B40" s="254">
        <f t="shared" si="25"/>
        <v>0</v>
      </c>
      <c r="C40" s="254">
        <f t="shared" si="26"/>
        <v>0</v>
      </c>
      <c r="D40" s="254">
        <f t="shared" si="27"/>
        <v>0</v>
      </c>
      <c r="E40" s="254">
        <f t="shared" si="28"/>
        <v>0</v>
      </c>
      <c r="F40" s="254">
        <f t="shared" si="29"/>
        <v>0</v>
      </c>
      <c r="G40" s="254">
        <f t="shared" si="30"/>
        <v>0</v>
      </c>
      <c r="H40" s="254">
        <f t="shared" si="31"/>
        <v>0</v>
      </c>
      <c r="I40" s="254">
        <f t="shared" si="32"/>
        <v>0</v>
      </c>
      <c r="J40" s="254">
        <f t="shared" si="33"/>
        <v>0</v>
      </c>
      <c r="K40" s="254">
        <f t="shared" si="34"/>
        <v>0</v>
      </c>
    </row>
    <row r="41" spans="1:11" ht="18" customHeight="1">
      <c r="A41" s="250" t="s">
        <v>323</v>
      </c>
      <c r="B41" s="254">
        <f t="shared" si="25"/>
        <v>0</v>
      </c>
      <c r="C41" s="254">
        <f t="shared" si="26"/>
        <v>0</v>
      </c>
      <c r="D41" s="254">
        <f t="shared" si="27"/>
        <v>0</v>
      </c>
      <c r="E41" s="254">
        <f t="shared" si="28"/>
        <v>0</v>
      </c>
      <c r="F41" s="254">
        <f t="shared" si="29"/>
        <v>0</v>
      </c>
      <c r="G41" s="254">
        <f t="shared" si="30"/>
        <v>0</v>
      </c>
      <c r="H41" s="254">
        <f t="shared" si="31"/>
        <v>0</v>
      </c>
      <c r="I41" s="254">
        <f t="shared" si="32"/>
        <v>0</v>
      </c>
      <c r="J41" s="254">
        <f t="shared" si="33"/>
        <v>0</v>
      </c>
      <c r="K41" s="254">
        <f t="shared" si="34"/>
        <v>0</v>
      </c>
    </row>
    <row r="42" spans="1:11" ht="18" customHeight="1">
      <c r="A42" s="250" t="s">
        <v>324</v>
      </c>
      <c r="B42" s="254">
        <f t="shared" si="25"/>
        <v>0</v>
      </c>
      <c r="C42" s="254">
        <f t="shared" si="26"/>
        <v>0</v>
      </c>
      <c r="D42" s="254">
        <f t="shared" si="27"/>
        <v>0</v>
      </c>
      <c r="E42" s="254">
        <f t="shared" si="28"/>
        <v>0</v>
      </c>
      <c r="F42" s="254">
        <f t="shared" si="29"/>
        <v>0</v>
      </c>
      <c r="G42" s="254">
        <f t="shared" si="30"/>
        <v>0</v>
      </c>
      <c r="H42" s="254">
        <f t="shared" si="31"/>
        <v>0</v>
      </c>
      <c r="I42" s="254">
        <f t="shared" si="32"/>
        <v>0</v>
      </c>
      <c r="J42" s="254">
        <f t="shared" si="33"/>
        <v>0</v>
      </c>
      <c r="K42" s="254">
        <f t="shared" si="34"/>
        <v>0</v>
      </c>
    </row>
    <row r="43" spans="1:11" ht="18" customHeight="1">
      <c r="A43" s="250" t="s">
        <v>325</v>
      </c>
      <c r="B43" s="254">
        <f t="shared" si="25"/>
        <v>0</v>
      </c>
      <c r="C43" s="254">
        <f t="shared" si="26"/>
        <v>0</v>
      </c>
      <c r="D43" s="254">
        <f t="shared" si="27"/>
        <v>0</v>
      </c>
      <c r="E43" s="254">
        <f t="shared" si="28"/>
        <v>0</v>
      </c>
      <c r="F43" s="254">
        <f t="shared" si="29"/>
        <v>0</v>
      </c>
      <c r="G43" s="254">
        <f t="shared" si="30"/>
        <v>0</v>
      </c>
      <c r="H43" s="254">
        <f t="shared" si="31"/>
        <v>0</v>
      </c>
      <c r="I43" s="254">
        <f t="shared" si="32"/>
        <v>0</v>
      </c>
      <c r="J43" s="254">
        <f t="shared" si="33"/>
        <v>0</v>
      </c>
      <c r="K43" s="254">
        <f t="shared" si="34"/>
        <v>0</v>
      </c>
    </row>
    <row r="44" spans="1:11" ht="18" customHeight="1">
      <c r="A44" s="250" t="s">
        <v>326</v>
      </c>
      <c r="B44" s="254">
        <f t="shared" si="25"/>
        <v>0</v>
      </c>
      <c r="C44" s="254">
        <f t="shared" si="26"/>
        <v>0</v>
      </c>
      <c r="D44" s="254">
        <f t="shared" si="27"/>
        <v>0</v>
      </c>
      <c r="E44" s="254">
        <f t="shared" si="28"/>
        <v>0</v>
      </c>
      <c r="F44" s="254">
        <f t="shared" si="29"/>
        <v>0</v>
      </c>
      <c r="G44" s="254">
        <f t="shared" si="30"/>
        <v>0</v>
      </c>
      <c r="H44" s="254">
        <f t="shared" si="31"/>
        <v>0</v>
      </c>
      <c r="I44" s="254">
        <f t="shared" si="32"/>
        <v>0</v>
      </c>
      <c r="J44" s="254">
        <f t="shared" si="33"/>
        <v>0</v>
      </c>
      <c r="K44" s="254">
        <f t="shared" si="34"/>
        <v>0</v>
      </c>
    </row>
    <row r="45" spans="1:11" ht="18" customHeight="1">
      <c r="A45" s="250" t="s">
        <v>327</v>
      </c>
      <c r="B45" s="254">
        <f t="shared" si="25"/>
        <v>0</v>
      </c>
      <c r="C45" s="254">
        <f t="shared" si="26"/>
        <v>0</v>
      </c>
      <c r="D45" s="254">
        <f t="shared" si="27"/>
        <v>0</v>
      </c>
      <c r="E45" s="254">
        <f t="shared" si="28"/>
        <v>0</v>
      </c>
      <c r="F45" s="254">
        <f t="shared" si="29"/>
        <v>0</v>
      </c>
      <c r="G45" s="254">
        <f t="shared" si="30"/>
        <v>0</v>
      </c>
      <c r="H45" s="254">
        <f t="shared" si="31"/>
        <v>0</v>
      </c>
      <c r="I45" s="254">
        <f t="shared" si="32"/>
        <v>0</v>
      </c>
      <c r="J45" s="254">
        <f t="shared" si="33"/>
        <v>0</v>
      </c>
      <c r="K45" s="254">
        <f t="shared" si="34"/>
        <v>0</v>
      </c>
    </row>
    <row r="46" spans="1:11" ht="18" customHeight="1">
      <c r="A46" s="250" t="s">
        <v>328</v>
      </c>
      <c r="B46" s="254">
        <f t="shared" si="25"/>
        <v>0</v>
      </c>
      <c r="C46" s="254">
        <f t="shared" si="26"/>
        <v>0</v>
      </c>
      <c r="D46" s="254">
        <f t="shared" si="27"/>
        <v>0</v>
      </c>
      <c r="E46" s="254">
        <f t="shared" si="28"/>
        <v>0</v>
      </c>
      <c r="F46" s="254">
        <f t="shared" si="29"/>
        <v>0</v>
      </c>
      <c r="G46" s="254">
        <f t="shared" si="30"/>
        <v>0</v>
      </c>
      <c r="H46" s="254">
        <f t="shared" si="31"/>
        <v>0</v>
      </c>
      <c r="I46" s="254">
        <f t="shared" si="32"/>
        <v>0</v>
      </c>
      <c r="J46" s="254">
        <f t="shared" si="33"/>
        <v>0</v>
      </c>
      <c r="K46" s="254">
        <f t="shared" si="34"/>
        <v>0</v>
      </c>
    </row>
    <row r="47" spans="1:11" ht="18" customHeight="1">
      <c r="A47" s="250" t="s">
        <v>329</v>
      </c>
      <c r="B47" s="254">
        <f t="shared" si="25"/>
        <v>0</v>
      </c>
      <c r="C47" s="254">
        <f t="shared" si="26"/>
        <v>0</v>
      </c>
      <c r="D47" s="254">
        <f t="shared" si="27"/>
        <v>0</v>
      </c>
      <c r="E47" s="254">
        <f t="shared" si="28"/>
        <v>0</v>
      </c>
      <c r="F47" s="254">
        <f t="shared" si="29"/>
        <v>0</v>
      </c>
      <c r="G47" s="254">
        <f t="shared" si="30"/>
        <v>0</v>
      </c>
      <c r="H47" s="254">
        <f t="shared" si="31"/>
        <v>0</v>
      </c>
      <c r="I47" s="254">
        <f t="shared" si="32"/>
        <v>0</v>
      </c>
      <c r="J47" s="254">
        <f t="shared" si="33"/>
        <v>0</v>
      </c>
      <c r="K47" s="254">
        <f t="shared" si="34"/>
        <v>0</v>
      </c>
    </row>
    <row r="48" spans="1:11" ht="18" customHeight="1">
      <c r="A48" s="250" t="s">
        <v>330</v>
      </c>
      <c r="B48" s="254">
        <f t="shared" si="25"/>
        <v>0</v>
      </c>
      <c r="C48" s="254">
        <f t="shared" si="26"/>
        <v>0</v>
      </c>
      <c r="D48" s="254">
        <f t="shared" si="27"/>
        <v>0</v>
      </c>
      <c r="E48" s="254">
        <f t="shared" si="28"/>
        <v>0</v>
      </c>
      <c r="F48" s="254">
        <f t="shared" si="29"/>
        <v>0</v>
      </c>
      <c r="G48" s="254">
        <f t="shared" si="30"/>
        <v>0</v>
      </c>
      <c r="H48" s="254">
        <f t="shared" si="31"/>
        <v>0</v>
      </c>
      <c r="I48" s="254">
        <f t="shared" si="32"/>
        <v>0</v>
      </c>
      <c r="J48" s="254">
        <f t="shared" si="33"/>
        <v>0</v>
      </c>
      <c r="K48" s="254">
        <f t="shared" si="34"/>
        <v>0</v>
      </c>
    </row>
    <row r="49" spans="1:11" ht="27" customHeight="1">
      <c r="A49" s="267" t="s">
        <v>340</v>
      </c>
      <c r="B49" s="258">
        <f aca="true" t="shared" si="35" ref="B49:K49">SUM(B37:B48)</f>
        <v>0</v>
      </c>
      <c r="C49" s="258">
        <f t="shared" si="35"/>
        <v>0</v>
      </c>
      <c r="D49" s="258">
        <f t="shared" si="35"/>
        <v>0</v>
      </c>
      <c r="E49" s="258">
        <f t="shared" si="35"/>
        <v>0</v>
      </c>
      <c r="F49" s="258">
        <f t="shared" si="35"/>
        <v>0</v>
      </c>
      <c r="G49" s="258">
        <f t="shared" si="35"/>
        <v>0</v>
      </c>
      <c r="H49" s="258">
        <f t="shared" si="35"/>
        <v>0</v>
      </c>
      <c r="I49" s="258">
        <f t="shared" si="35"/>
        <v>0</v>
      </c>
      <c r="J49" s="258">
        <f t="shared" si="35"/>
        <v>0</v>
      </c>
      <c r="K49" s="258">
        <f t="shared" si="35"/>
        <v>0</v>
      </c>
    </row>
    <row r="51" spans="1:11" ht="18" customHeight="1">
      <c r="A51" s="269"/>
      <c r="B51" s="419" t="s">
        <v>341</v>
      </c>
      <c r="C51" s="420"/>
      <c r="D51" s="420"/>
      <c r="E51" s="420"/>
      <c r="F51" s="420"/>
      <c r="G51" s="420"/>
      <c r="H51" s="420"/>
      <c r="I51" s="420"/>
      <c r="J51" s="420"/>
      <c r="K51" s="421"/>
    </row>
    <row r="52" spans="1:11" ht="18" customHeight="1">
      <c r="A52" s="246" t="s">
        <v>313</v>
      </c>
      <c r="B52" s="246">
        <v>1</v>
      </c>
      <c r="C52" s="246">
        <v>2</v>
      </c>
      <c r="D52" s="246">
        <v>3</v>
      </c>
      <c r="E52" s="246">
        <v>4</v>
      </c>
      <c r="F52" s="246">
        <v>5</v>
      </c>
      <c r="G52" s="246">
        <v>6</v>
      </c>
      <c r="H52" s="246">
        <v>7</v>
      </c>
      <c r="I52" s="246">
        <v>8</v>
      </c>
      <c r="J52" s="246">
        <v>9</v>
      </c>
      <c r="K52" s="246">
        <v>10</v>
      </c>
    </row>
    <row r="53" spans="1:11" ht="18" customHeight="1">
      <c r="A53" s="269" t="s">
        <v>342</v>
      </c>
      <c r="B53" s="270"/>
      <c r="C53" s="270"/>
      <c r="D53" s="270"/>
      <c r="E53" s="270"/>
      <c r="F53" s="270"/>
      <c r="G53" s="270"/>
      <c r="H53" s="270"/>
      <c r="I53" s="270"/>
      <c r="J53" s="270"/>
      <c r="K53" s="270"/>
    </row>
    <row r="54" spans="1:11" ht="18" customHeight="1">
      <c r="A54" s="269" t="s">
        <v>343</v>
      </c>
      <c r="B54" s="270"/>
      <c r="C54" s="270"/>
      <c r="D54" s="270"/>
      <c r="E54" s="270"/>
      <c r="F54" s="270"/>
      <c r="G54" s="270"/>
      <c r="H54" s="270"/>
      <c r="I54" s="270"/>
      <c r="J54" s="270"/>
      <c r="K54" s="270"/>
    </row>
    <row r="55" spans="1:11" ht="18" customHeight="1">
      <c r="A55" s="269" t="s">
        <v>344</v>
      </c>
      <c r="B55" s="270"/>
      <c r="C55" s="270"/>
      <c r="D55" s="270"/>
      <c r="E55" s="270"/>
      <c r="F55" s="270"/>
      <c r="G55" s="270"/>
      <c r="H55" s="270"/>
      <c r="I55" s="270"/>
      <c r="J55" s="270"/>
      <c r="K55" s="270"/>
    </row>
    <row r="56" spans="1:11" ht="18" customHeight="1">
      <c r="A56" s="269" t="s">
        <v>358</v>
      </c>
      <c r="B56" s="271"/>
      <c r="C56" s="271"/>
      <c r="D56" s="271"/>
      <c r="E56" s="271"/>
      <c r="F56" s="271"/>
      <c r="G56" s="271"/>
      <c r="H56" s="271"/>
      <c r="I56" s="271"/>
      <c r="J56" s="271"/>
      <c r="K56" s="271"/>
    </row>
    <row r="57" spans="1:11" ht="18" customHeight="1">
      <c r="A57" s="272" t="s">
        <v>346</v>
      </c>
      <c r="B57" s="273">
        <f aca="true" t="shared" si="36" ref="B57:K57">SUM(B53:B55)</f>
        <v>0</v>
      </c>
      <c r="C57" s="273">
        <f t="shared" si="36"/>
        <v>0</v>
      </c>
      <c r="D57" s="273">
        <f t="shared" si="36"/>
        <v>0</v>
      </c>
      <c r="E57" s="273">
        <f t="shared" si="36"/>
        <v>0</v>
      </c>
      <c r="F57" s="273">
        <f t="shared" si="36"/>
        <v>0</v>
      </c>
      <c r="G57" s="273">
        <f t="shared" si="36"/>
        <v>0</v>
      </c>
      <c r="H57" s="273">
        <f t="shared" si="36"/>
        <v>0</v>
      </c>
      <c r="I57" s="273">
        <f t="shared" si="36"/>
        <v>0</v>
      </c>
      <c r="J57" s="273">
        <f t="shared" si="36"/>
        <v>0</v>
      </c>
      <c r="K57" s="273">
        <f t="shared" si="36"/>
        <v>0</v>
      </c>
    </row>
    <row r="58" spans="1:11" ht="8.25" customHeight="1">
      <c r="A58" s="284"/>
      <c r="B58" s="285"/>
      <c r="C58" s="285"/>
      <c r="D58" s="285"/>
      <c r="E58" s="285"/>
      <c r="F58" s="285"/>
      <c r="G58" s="285"/>
      <c r="H58" s="285"/>
      <c r="I58" s="285"/>
      <c r="J58" s="285"/>
      <c r="K58" s="285"/>
    </row>
    <row r="59" spans="1:11" s="57" customFormat="1" ht="38.25" customHeight="1">
      <c r="A59" s="424" t="s">
        <v>357</v>
      </c>
      <c r="B59" s="425"/>
      <c r="C59" s="425"/>
      <c r="D59" s="425"/>
      <c r="E59" s="426"/>
      <c r="F59" s="426"/>
      <c r="G59" s="426"/>
      <c r="H59" s="426"/>
      <c r="I59" s="426"/>
      <c r="J59" s="426"/>
      <c r="K59" s="427"/>
    </row>
    <row r="61" spans="1:11" ht="18" customHeight="1">
      <c r="A61" s="269"/>
      <c r="B61" s="419" t="s">
        <v>347</v>
      </c>
      <c r="C61" s="420"/>
      <c r="D61" s="420"/>
      <c r="E61" s="420"/>
      <c r="F61" s="420"/>
      <c r="G61" s="420"/>
      <c r="H61" s="420"/>
      <c r="I61" s="420"/>
      <c r="J61" s="420"/>
      <c r="K61" s="421"/>
    </row>
    <row r="62" spans="1:11" ht="18" customHeight="1">
      <c r="A62" s="246" t="s">
        <v>313</v>
      </c>
      <c r="B62" s="246">
        <v>1</v>
      </c>
      <c r="C62" s="246">
        <v>2</v>
      </c>
      <c r="D62" s="246">
        <v>3</v>
      </c>
      <c r="E62" s="246">
        <v>4</v>
      </c>
      <c r="F62" s="246">
        <v>5</v>
      </c>
      <c r="G62" s="246">
        <v>6</v>
      </c>
      <c r="H62" s="246">
        <v>7</v>
      </c>
      <c r="I62" s="246">
        <v>8</v>
      </c>
      <c r="J62" s="246">
        <v>9</v>
      </c>
      <c r="K62" s="246">
        <v>10</v>
      </c>
    </row>
    <row r="63" spans="1:11" ht="35.25" customHeight="1">
      <c r="A63" s="246" t="s">
        <v>348</v>
      </c>
      <c r="B63" s="274">
        <f>B33</f>
        <v>0</v>
      </c>
      <c r="C63" s="274">
        <f aca="true" t="shared" si="37" ref="C63:K63">C33</f>
        <v>0</v>
      </c>
      <c r="D63" s="274">
        <f t="shared" si="37"/>
        <v>0</v>
      </c>
      <c r="E63" s="274">
        <f t="shared" si="37"/>
        <v>0</v>
      </c>
      <c r="F63" s="274">
        <f t="shared" si="37"/>
        <v>0</v>
      </c>
      <c r="G63" s="274">
        <f t="shared" si="37"/>
        <v>0</v>
      </c>
      <c r="H63" s="274">
        <f t="shared" si="37"/>
        <v>0</v>
      </c>
      <c r="I63" s="274">
        <f t="shared" si="37"/>
        <v>0</v>
      </c>
      <c r="J63" s="274">
        <f t="shared" si="37"/>
        <v>0</v>
      </c>
      <c r="K63" s="274">
        <f t="shared" si="37"/>
        <v>0</v>
      </c>
    </row>
    <row r="64" spans="1:11" ht="35.25" customHeight="1">
      <c r="A64" s="246" t="s">
        <v>349</v>
      </c>
      <c r="B64" s="254">
        <f>B49</f>
        <v>0</v>
      </c>
      <c r="C64" s="254">
        <f aca="true" t="shared" si="38" ref="C64:K64">C49</f>
        <v>0</v>
      </c>
      <c r="D64" s="254">
        <f t="shared" si="38"/>
        <v>0</v>
      </c>
      <c r="E64" s="254">
        <f t="shared" si="38"/>
        <v>0</v>
      </c>
      <c r="F64" s="254">
        <f t="shared" si="38"/>
        <v>0</v>
      </c>
      <c r="G64" s="254">
        <f t="shared" si="38"/>
        <v>0</v>
      </c>
      <c r="H64" s="254">
        <f t="shared" si="38"/>
        <v>0</v>
      </c>
      <c r="I64" s="254">
        <f t="shared" si="38"/>
        <v>0</v>
      </c>
      <c r="J64" s="254">
        <f t="shared" si="38"/>
        <v>0</v>
      </c>
      <c r="K64" s="254">
        <f t="shared" si="38"/>
        <v>0</v>
      </c>
    </row>
    <row r="65" spans="1:11" ht="35.25" customHeight="1">
      <c r="A65" s="246" t="s">
        <v>345</v>
      </c>
      <c r="B65" s="254">
        <f aca="true" t="shared" si="39" ref="B65:K65">B57</f>
        <v>0</v>
      </c>
      <c r="C65" s="254">
        <f t="shared" si="39"/>
        <v>0</v>
      </c>
      <c r="D65" s="254">
        <f t="shared" si="39"/>
        <v>0</v>
      </c>
      <c r="E65" s="254">
        <f t="shared" si="39"/>
        <v>0</v>
      </c>
      <c r="F65" s="254">
        <f t="shared" si="39"/>
        <v>0</v>
      </c>
      <c r="G65" s="254">
        <f t="shared" si="39"/>
        <v>0</v>
      </c>
      <c r="H65" s="254">
        <f t="shared" si="39"/>
        <v>0</v>
      </c>
      <c r="I65" s="254">
        <f t="shared" si="39"/>
        <v>0</v>
      </c>
      <c r="J65" s="254">
        <f t="shared" si="39"/>
        <v>0</v>
      </c>
      <c r="K65" s="254">
        <f t="shared" si="39"/>
        <v>0</v>
      </c>
    </row>
    <row r="66" spans="1:11" ht="35.25" customHeight="1">
      <c r="A66" s="246" t="s">
        <v>350</v>
      </c>
      <c r="B66" s="258">
        <f>SUM(B63:B65)</f>
        <v>0</v>
      </c>
      <c r="C66" s="258">
        <f aca="true" t="shared" si="40" ref="C66:K66">SUM(C63:C65)</f>
        <v>0</v>
      </c>
      <c r="D66" s="258">
        <f t="shared" si="40"/>
        <v>0</v>
      </c>
      <c r="E66" s="258">
        <f t="shared" si="40"/>
        <v>0</v>
      </c>
      <c r="F66" s="258">
        <f t="shared" si="40"/>
        <v>0</v>
      </c>
      <c r="G66" s="258">
        <f t="shared" si="40"/>
        <v>0</v>
      </c>
      <c r="H66" s="258">
        <f t="shared" si="40"/>
        <v>0</v>
      </c>
      <c r="I66" s="258">
        <f t="shared" si="40"/>
        <v>0</v>
      </c>
      <c r="J66" s="258">
        <f t="shared" si="40"/>
        <v>0</v>
      </c>
      <c r="K66" s="258">
        <f t="shared" si="40"/>
        <v>0</v>
      </c>
    </row>
  </sheetData>
  <sheetProtection/>
  <mergeCells count="13">
    <mergeCell ref="A2:A3"/>
    <mergeCell ref="M1:Q1"/>
    <mergeCell ref="B2:K2"/>
    <mergeCell ref="T2:AC2"/>
    <mergeCell ref="A1:K1"/>
    <mergeCell ref="S1:S3"/>
    <mergeCell ref="T1:AC1"/>
    <mergeCell ref="B61:K61"/>
    <mergeCell ref="A19:A20"/>
    <mergeCell ref="A59:K59"/>
    <mergeCell ref="B19:K19"/>
    <mergeCell ref="B35:K35"/>
    <mergeCell ref="B51:K51"/>
  </mergeCells>
  <printOptions/>
  <pageMargins left="0.75" right="0.75" top="1" bottom="1" header="0.5" footer="0.5"/>
  <pageSetup horizontalDpi="300" verticalDpi="300" orientation="portrait" paperSize="9" r:id="rId1"/>
  <ignoredErrors>
    <ignoredError sqref="C17:K17" evalError="1"/>
    <ignoredError sqref="B17" evalError="1" formulaRange="1"/>
    <ignoredError sqref="B57:K57" formulaRange="1"/>
    <ignoredError sqref="Q3 T4:AC16 B21:K32 B37:K48"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selection activeCell="A1" sqref="A1"/>
    </sheetView>
  </sheetViews>
  <sheetFormatPr defaultColWidth="9.00390625" defaultRowHeight="12.75"/>
  <cols>
    <col min="1" max="1" width="29.875" style="19" customWidth="1"/>
    <col min="2" max="11" width="15.625" style="19" customWidth="1"/>
    <col min="12" max="16384" width="9.125" style="19" customWidth="1"/>
  </cols>
  <sheetData>
    <row r="1" spans="1:11" ht="32.25" customHeight="1">
      <c r="A1" s="275" t="s">
        <v>361</v>
      </c>
      <c r="B1" s="246">
        <v>1</v>
      </c>
      <c r="C1" s="246">
        <v>2</v>
      </c>
      <c r="D1" s="246">
        <v>3</v>
      </c>
      <c r="E1" s="246">
        <v>4</v>
      </c>
      <c r="F1" s="246">
        <v>5</v>
      </c>
      <c r="G1" s="246">
        <v>6</v>
      </c>
      <c r="H1" s="246">
        <v>7</v>
      </c>
      <c r="I1" s="246">
        <v>8</v>
      </c>
      <c r="J1" s="246">
        <v>9</v>
      </c>
      <c r="K1" s="246">
        <v>10</v>
      </c>
    </row>
    <row r="2" spans="1:11" ht="27" customHeight="1">
      <c r="A2" s="276" t="s">
        <v>351</v>
      </c>
      <c r="B2" s="277"/>
      <c r="C2" s="277"/>
      <c r="D2" s="277"/>
      <c r="E2" s="277"/>
      <c r="F2" s="277"/>
      <c r="G2" s="277"/>
      <c r="H2" s="277"/>
      <c r="I2" s="277"/>
      <c r="J2" s="277"/>
      <c r="K2" s="277"/>
    </row>
    <row r="3" spans="1:11" ht="27" customHeight="1">
      <c r="A3" s="278" t="s">
        <v>377</v>
      </c>
      <c r="B3" s="277"/>
      <c r="C3" s="277"/>
      <c r="D3" s="277"/>
      <c r="E3" s="277"/>
      <c r="F3" s="277"/>
      <c r="G3" s="277"/>
      <c r="H3" s="277"/>
      <c r="I3" s="277"/>
      <c r="J3" s="277"/>
      <c r="K3" s="277"/>
    </row>
    <row r="4" spans="1:11" ht="27" customHeight="1">
      <c r="A4" s="287" t="s">
        <v>374</v>
      </c>
      <c r="B4" s="201"/>
      <c r="C4" s="201"/>
      <c r="D4" s="201"/>
      <c r="E4" s="201"/>
      <c r="F4" s="201"/>
      <c r="G4" s="201"/>
      <c r="H4" s="201"/>
      <c r="I4" s="201"/>
      <c r="J4" s="201"/>
      <c r="K4" s="201"/>
    </row>
    <row r="5" spans="1:11" ht="27" customHeight="1">
      <c r="A5" s="287" t="s">
        <v>352</v>
      </c>
      <c r="B5" s="201"/>
      <c r="C5" s="201"/>
      <c r="D5" s="201"/>
      <c r="E5" s="201"/>
      <c r="F5" s="201"/>
      <c r="G5" s="201"/>
      <c r="H5" s="201"/>
      <c r="I5" s="201"/>
      <c r="J5" s="201"/>
      <c r="K5" s="201"/>
    </row>
    <row r="6" spans="1:11" ht="27" customHeight="1">
      <c r="A6" s="287" t="s">
        <v>375</v>
      </c>
      <c r="B6" s="201"/>
      <c r="C6" s="201"/>
      <c r="D6" s="201"/>
      <c r="E6" s="201"/>
      <c r="F6" s="201"/>
      <c r="G6" s="201"/>
      <c r="H6" s="201"/>
      <c r="I6" s="201"/>
      <c r="J6" s="201"/>
      <c r="K6" s="201"/>
    </row>
    <row r="7" spans="1:11" ht="27" customHeight="1">
      <c r="A7" s="287" t="s">
        <v>376</v>
      </c>
      <c r="B7" s="201"/>
      <c r="C7" s="201"/>
      <c r="D7" s="201"/>
      <c r="E7" s="201"/>
      <c r="F7" s="201"/>
      <c r="G7" s="201"/>
      <c r="H7" s="201"/>
      <c r="I7" s="201"/>
      <c r="J7" s="201"/>
      <c r="K7" s="201"/>
    </row>
    <row r="8" spans="1:11" ht="27" customHeight="1">
      <c r="A8" s="287" t="s">
        <v>65</v>
      </c>
      <c r="B8" s="201"/>
      <c r="C8" s="201"/>
      <c r="D8" s="201"/>
      <c r="E8" s="201"/>
      <c r="F8" s="201"/>
      <c r="G8" s="201"/>
      <c r="H8" s="201"/>
      <c r="I8" s="201"/>
      <c r="J8" s="201"/>
      <c r="K8" s="201"/>
    </row>
    <row r="9" spans="1:11" ht="42" customHeight="1">
      <c r="A9" s="279" t="s">
        <v>409</v>
      </c>
      <c r="B9" s="280">
        <f aca="true" t="shared" si="0" ref="B9:K9">SUM(B2:B8)</f>
        <v>0</v>
      </c>
      <c r="C9" s="280">
        <f t="shared" si="0"/>
        <v>0</v>
      </c>
      <c r="D9" s="280">
        <f t="shared" si="0"/>
        <v>0</v>
      </c>
      <c r="E9" s="280">
        <f t="shared" si="0"/>
        <v>0</v>
      </c>
      <c r="F9" s="280">
        <f t="shared" si="0"/>
        <v>0</v>
      </c>
      <c r="G9" s="280">
        <f t="shared" si="0"/>
        <v>0</v>
      </c>
      <c r="H9" s="280">
        <f t="shared" si="0"/>
        <v>0</v>
      </c>
      <c r="I9" s="280">
        <f t="shared" si="0"/>
        <v>0</v>
      </c>
      <c r="J9" s="280">
        <f t="shared" si="0"/>
        <v>0</v>
      </c>
      <c r="K9" s="280">
        <f t="shared" si="0"/>
        <v>0</v>
      </c>
    </row>
    <row r="10" ht="15.75" customHeight="1"/>
    <row r="11" spans="1:5" s="57" customFormat="1" ht="60" customHeight="1">
      <c r="A11" s="446" t="s">
        <v>393</v>
      </c>
      <c r="B11" s="447"/>
      <c r="C11" s="447"/>
      <c r="D11" s="447"/>
      <c r="E11" s="448"/>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K7"/>
  <sheetViews>
    <sheetView showGridLines="0" zoomScalePageLayoutView="0" workbookViewId="0" topLeftCell="A1">
      <selection activeCell="A1" sqref="A1"/>
    </sheetView>
  </sheetViews>
  <sheetFormatPr defaultColWidth="9.00390625" defaultRowHeight="12.75"/>
  <cols>
    <col min="1" max="1" width="32.875" style="19" customWidth="1"/>
    <col min="2" max="11" width="15.625" style="19" customWidth="1"/>
    <col min="12" max="16384" width="9.125" style="19" customWidth="1"/>
  </cols>
  <sheetData>
    <row r="1" spans="1:11" ht="32.25" customHeight="1">
      <c r="A1" s="275" t="s">
        <v>366</v>
      </c>
      <c r="B1" s="246">
        <v>1</v>
      </c>
      <c r="C1" s="246">
        <v>2</v>
      </c>
      <c r="D1" s="246">
        <v>3</v>
      </c>
      <c r="E1" s="246">
        <v>4</v>
      </c>
      <c r="F1" s="246">
        <v>5</v>
      </c>
      <c r="G1" s="246">
        <v>6</v>
      </c>
      <c r="H1" s="246">
        <v>7</v>
      </c>
      <c r="I1" s="246">
        <v>8</v>
      </c>
      <c r="J1" s="246">
        <v>9</v>
      </c>
      <c r="K1" s="246">
        <v>10</v>
      </c>
    </row>
    <row r="2" spans="1:11" ht="20.25" customHeight="1">
      <c r="A2" s="276" t="s">
        <v>359</v>
      </c>
      <c r="B2" s="200">
        <f>ΠΛΗΡΟΤΗΤΕΣ_ΕΣΟΔΑ_ΜΟΝΑΔΑΣ!B66</f>
        <v>0</v>
      </c>
      <c r="C2" s="200">
        <f>ΠΛΗΡΟΤΗΤΕΣ_ΕΣΟΔΑ_ΜΟΝΑΔΑΣ!C66</f>
        <v>0</v>
      </c>
      <c r="D2" s="200">
        <f>ΠΛΗΡΟΤΗΤΕΣ_ΕΣΟΔΑ_ΜΟΝΑΔΑΣ!D66</f>
        <v>0</v>
      </c>
      <c r="E2" s="200">
        <f>ΠΛΗΡΟΤΗΤΕΣ_ΕΣΟΔΑ_ΜΟΝΑΔΑΣ!E66</f>
        <v>0</v>
      </c>
      <c r="F2" s="200">
        <f>ΠΛΗΡΟΤΗΤΕΣ_ΕΣΟΔΑ_ΜΟΝΑΔΑΣ!F66</f>
        <v>0</v>
      </c>
      <c r="G2" s="200">
        <f>ΠΛΗΡΟΤΗΤΕΣ_ΕΣΟΔΑ_ΜΟΝΑΔΑΣ!G66</f>
        <v>0</v>
      </c>
      <c r="H2" s="200">
        <f>ΠΛΗΡΟΤΗΤΕΣ_ΕΣΟΔΑ_ΜΟΝΑΔΑΣ!H66</f>
        <v>0</v>
      </c>
      <c r="I2" s="200">
        <f>ΠΛΗΡΟΤΗΤΕΣ_ΕΣΟΔΑ_ΜΟΝΑΔΑΣ!I66</f>
        <v>0</v>
      </c>
      <c r="J2" s="200">
        <f>ΠΛΗΡΟΤΗΤΕΣ_ΕΣΟΔΑ_ΜΟΝΑΔΑΣ!J66</f>
        <v>0</v>
      </c>
      <c r="K2" s="200">
        <f>ΠΛΗΡΟΤΗΤΕΣ_ΕΣΟΔΑ_ΜΟΝΑΔΑΣ!K66</f>
        <v>0</v>
      </c>
    </row>
    <row r="3" spans="1:11" ht="27" customHeight="1">
      <c r="A3" s="276" t="s">
        <v>360</v>
      </c>
      <c r="B3" s="277"/>
      <c r="C3" s="277"/>
      <c r="D3" s="277"/>
      <c r="E3" s="277"/>
      <c r="F3" s="277"/>
      <c r="G3" s="277"/>
      <c r="H3" s="277"/>
      <c r="I3" s="277"/>
      <c r="J3" s="277"/>
      <c r="K3" s="277"/>
    </row>
    <row r="4" spans="1:11" s="286" customFormat="1" ht="29.25" customHeight="1">
      <c r="A4" s="20" t="s">
        <v>364</v>
      </c>
      <c r="B4" s="202">
        <f>SUM(B2:B3)</f>
        <v>0</v>
      </c>
      <c r="C4" s="202">
        <f aca="true" t="shared" si="0" ref="C4:K4">SUM(C2:C3)</f>
        <v>0</v>
      </c>
      <c r="D4" s="202">
        <f t="shared" si="0"/>
        <v>0</v>
      </c>
      <c r="E4" s="202">
        <f t="shared" si="0"/>
        <v>0</v>
      </c>
      <c r="F4" s="202">
        <f t="shared" si="0"/>
        <v>0</v>
      </c>
      <c r="G4" s="202">
        <f t="shared" si="0"/>
        <v>0</v>
      </c>
      <c r="H4" s="202">
        <f t="shared" si="0"/>
        <v>0</v>
      </c>
      <c r="I4" s="202">
        <f t="shared" si="0"/>
        <v>0</v>
      </c>
      <c r="J4" s="202">
        <f t="shared" si="0"/>
        <v>0</v>
      </c>
      <c r="K4" s="202">
        <f t="shared" si="0"/>
        <v>0</v>
      </c>
    </row>
    <row r="5" spans="1:11" ht="31.5" customHeight="1">
      <c r="A5" s="276" t="s">
        <v>362</v>
      </c>
      <c r="B5" s="200">
        <f>ΚΟΣΤΟΣ_ΜΟΝΑΔΑΣ!B9</f>
        <v>0</v>
      </c>
      <c r="C5" s="200">
        <f>ΚΟΣΤΟΣ_ΜΟΝΑΔΑΣ!C9</f>
        <v>0</v>
      </c>
      <c r="D5" s="200">
        <f>ΚΟΣΤΟΣ_ΜΟΝΑΔΑΣ!D9</f>
        <v>0</v>
      </c>
      <c r="E5" s="200">
        <f>ΚΟΣΤΟΣ_ΜΟΝΑΔΑΣ!E9</f>
        <v>0</v>
      </c>
      <c r="F5" s="200">
        <f>ΚΟΣΤΟΣ_ΜΟΝΑΔΑΣ!F9</f>
        <v>0</v>
      </c>
      <c r="G5" s="200">
        <f>ΚΟΣΤΟΣ_ΜΟΝΑΔΑΣ!G9</f>
        <v>0</v>
      </c>
      <c r="H5" s="200">
        <f>ΚΟΣΤΟΣ_ΜΟΝΑΔΑΣ!H9</f>
        <v>0</v>
      </c>
      <c r="I5" s="200">
        <f>ΚΟΣΤΟΣ_ΜΟΝΑΔΑΣ!I9</f>
        <v>0</v>
      </c>
      <c r="J5" s="200">
        <f>ΚΟΣΤΟΣ_ΜΟΝΑΔΑΣ!J9</f>
        <v>0</v>
      </c>
      <c r="K5" s="200">
        <f>ΚΟΣΤΟΣ_ΜΟΝΑΔΑΣ!K9</f>
        <v>0</v>
      </c>
    </row>
    <row r="6" spans="1:11" ht="37.5" customHeight="1">
      <c r="A6" s="276" t="s">
        <v>363</v>
      </c>
      <c r="B6" s="277"/>
      <c r="C6" s="277"/>
      <c r="D6" s="277"/>
      <c r="E6" s="277"/>
      <c r="F6" s="277"/>
      <c r="G6" s="277"/>
      <c r="H6" s="277"/>
      <c r="I6" s="277"/>
      <c r="J6" s="277"/>
      <c r="K6" s="277"/>
    </row>
    <row r="7" spans="1:11" s="286" customFormat="1" ht="29.25" customHeight="1">
      <c r="A7" s="20" t="s">
        <v>365</v>
      </c>
      <c r="B7" s="202">
        <f>SUM(B5:B6)</f>
        <v>0</v>
      </c>
      <c r="C7" s="202">
        <f aca="true" t="shared" si="1" ref="C7:J7">SUM(C5:C6)</f>
        <v>0</v>
      </c>
      <c r="D7" s="202">
        <f t="shared" si="1"/>
        <v>0</v>
      </c>
      <c r="E7" s="202">
        <f t="shared" si="1"/>
        <v>0</v>
      </c>
      <c r="F7" s="202">
        <f t="shared" si="1"/>
        <v>0</v>
      </c>
      <c r="G7" s="202">
        <f t="shared" si="1"/>
        <v>0</v>
      </c>
      <c r="H7" s="202">
        <f t="shared" si="1"/>
        <v>0</v>
      </c>
      <c r="I7" s="202">
        <f t="shared" si="1"/>
        <v>0</v>
      </c>
      <c r="J7" s="202">
        <f t="shared" si="1"/>
        <v>0</v>
      </c>
      <c r="K7" s="202">
        <f>SUM(K5:K6)</f>
        <v>0</v>
      </c>
    </row>
    <row r="8" ht="24.75" customHeight="1"/>
    <row r="9" ht="24.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4:K4 B7:K7"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3">
      <selection activeCell="C15" sqref="C15"/>
    </sheetView>
  </sheetViews>
  <sheetFormatPr defaultColWidth="9.00390625" defaultRowHeight="12.75"/>
  <cols>
    <col min="1" max="1" width="38.875" style="21" customWidth="1"/>
    <col min="2" max="2" width="10.875" style="21" customWidth="1"/>
    <col min="3" max="11" width="13.375" style="21" customWidth="1"/>
    <col min="12" max="12" width="14.00390625" style="21" customWidth="1"/>
    <col min="13" max="16384" width="9.125" style="21" customWidth="1"/>
  </cols>
  <sheetData>
    <row r="1" spans="1:13" ht="47.25" customHeight="1">
      <c r="A1" s="18" t="s">
        <v>283</v>
      </c>
      <c r="B1" s="325" t="s">
        <v>77</v>
      </c>
      <c r="C1" s="297" t="s">
        <v>66</v>
      </c>
      <c r="D1" s="297" t="s">
        <v>67</v>
      </c>
      <c r="E1" s="297" t="s">
        <v>68</v>
      </c>
      <c r="F1" s="297" t="s">
        <v>69</v>
      </c>
      <c r="G1" s="297" t="s">
        <v>70</v>
      </c>
      <c r="H1" s="297" t="s">
        <v>71</v>
      </c>
      <c r="I1" s="297" t="s">
        <v>72</v>
      </c>
      <c r="J1" s="297" t="s">
        <v>73</v>
      </c>
      <c r="K1" s="297" t="s">
        <v>74</v>
      </c>
      <c r="L1" s="297" t="s">
        <v>75</v>
      </c>
      <c r="M1" s="23"/>
    </row>
    <row r="2" spans="1:13" ht="21" customHeight="1">
      <c r="A2" s="27" t="s">
        <v>367</v>
      </c>
      <c r="B2" s="32"/>
      <c r="C2" s="225"/>
      <c r="D2" s="225"/>
      <c r="E2" s="225"/>
      <c r="F2" s="225"/>
      <c r="G2" s="225"/>
      <c r="H2" s="225"/>
      <c r="I2" s="225"/>
      <c r="J2" s="225"/>
      <c r="K2" s="225"/>
      <c r="L2" s="225"/>
      <c r="M2" s="23"/>
    </row>
    <row r="3" spans="1:13" ht="21" customHeight="1">
      <c r="A3" s="28" t="s">
        <v>368</v>
      </c>
      <c r="B3" s="33"/>
      <c r="C3" s="225"/>
      <c r="D3" s="225"/>
      <c r="E3" s="225"/>
      <c r="F3" s="225"/>
      <c r="G3" s="225"/>
      <c r="H3" s="225"/>
      <c r="I3" s="225"/>
      <c r="J3" s="225"/>
      <c r="K3" s="225"/>
      <c r="L3" s="225"/>
      <c r="M3" s="23"/>
    </row>
    <row r="4" spans="1:13" ht="21" customHeight="1">
      <c r="A4" s="28" t="s">
        <v>373</v>
      </c>
      <c r="B4" s="33"/>
      <c r="C4" s="225"/>
      <c r="D4" s="225"/>
      <c r="E4" s="225"/>
      <c r="F4" s="225"/>
      <c r="G4" s="225"/>
      <c r="H4" s="225"/>
      <c r="I4" s="225"/>
      <c r="J4" s="225"/>
      <c r="K4" s="225"/>
      <c r="L4" s="225"/>
      <c r="M4" s="23"/>
    </row>
    <row r="5" spans="1:13" ht="21" customHeight="1">
      <c r="A5" s="27" t="s">
        <v>371</v>
      </c>
      <c r="B5" s="33"/>
      <c r="C5" s="225"/>
      <c r="D5" s="225"/>
      <c r="E5" s="225"/>
      <c r="F5" s="225"/>
      <c r="G5" s="225"/>
      <c r="H5" s="225"/>
      <c r="I5" s="225"/>
      <c r="J5" s="225"/>
      <c r="K5" s="225"/>
      <c r="L5" s="225"/>
      <c r="M5" s="23"/>
    </row>
    <row r="6" spans="1:13" ht="24.75" customHeight="1">
      <c r="A6" s="29" t="s">
        <v>369</v>
      </c>
      <c r="B6" s="34"/>
      <c r="C6" s="225"/>
      <c r="D6" s="225"/>
      <c r="E6" s="225"/>
      <c r="F6" s="225"/>
      <c r="G6" s="225"/>
      <c r="H6" s="225"/>
      <c r="I6" s="225"/>
      <c r="J6" s="225"/>
      <c r="K6" s="225"/>
      <c r="L6" s="225"/>
      <c r="M6" s="23"/>
    </row>
    <row r="7" spans="1:13" ht="24.75" customHeight="1">
      <c r="A7" s="29" t="s">
        <v>370</v>
      </c>
      <c r="B7" s="34"/>
      <c r="C7" s="226"/>
      <c r="D7" s="226"/>
      <c r="E7" s="226"/>
      <c r="F7" s="226"/>
      <c r="G7" s="226"/>
      <c r="H7" s="226"/>
      <c r="I7" s="226"/>
      <c r="J7" s="226"/>
      <c r="K7" s="226"/>
      <c r="L7" s="226"/>
      <c r="M7" s="23"/>
    </row>
    <row r="8" spans="1:13" ht="17.25" customHeight="1">
      <c r="A8" s="30" t="s">
        <v>302</v>
      </c>
      <c r="B8" s="132"/>
      <c r="C8" s="35">
        <f>SUM(C2:C5)-SUM(C6:C7)</f>
        <v>0</v>
      </c>
      <c r="D8" s="35">
        <f aca="true" t="shared" si="0" ref="D8:L8">SUM(D2:D5)-SUM(D6:D7)</f>
        <v>0</v>
      </c>
      <c r="E8" s="35">
        <f t="shared" si="0"/>
        <v>0</v>
      </c>
      <c r="F8" s="35">
        <f t="shared" si="0"/>
        <v>0</v>
      </c>
      <c r="G8" s="35">
        <f t="shared" si="0"/>
        <v>0</v>
      </c>
      <c r="H8" s="35">
        <f t="shared" si="0"/>
        <v>0</v>
      </c>
      <c r="I8" s="35">
        <f t="shared" si="0"/>
        <v>0</v>
      </c>
      <c r="J8" s="35">
        <f t="shared" si="0"/>
        <v>0</v>
      </c>
      <c r="K8" s="35">
        <f t="shared" si="0"/>
        <v>0</v>
      </c>
      <c r="L8" s="35">
        <f t="shared" si="0"/>
        <v>0</v>
      </c>
      <c r="M8" s="23"/>
    </row>
    <row r="9" spans="1:13" s="22" customFormat="1" ht="12" customHeight="1">
      <c r="A9" s="24"/>
      <c r="B9" s="24"/>
      <c r="C9" s="24"/>
      <c r="D9" s="24"/>
      <c r="E9" s="24"/>
      <c r="F9" s="24"/>
      <c r="G9" s="24"/>
      <c r="H9" s="25"/>
      <c r="I9" s="25"/>
      <c r="J9" s="25"/>
      <c r="K9" s="25"/>
      <c r="L9" s="25"/>
      <c r="M9" s="25"/>
    </row>
    <row r="10" spans="1:13" ht="39" customHeight="1">
      <c r="A10" s="18" t="s">
        <v>301</v>
      </c>
      <c r="B10" s="325" t="s">
        <v>77</v>
      </c>
      <c r="C10" s="297" t="s">
        <v>66</v>
      </c>
      <c r="D10" s="297" t="s">
        <v>67</v>
      </c>
      <c r="E10" s="297" t="s">
        <v>68</v>
      </c>
      <c r="F10" s="297" t="s">
        <v>69</v>
      </c>
      <c r="G10" s="297" t="s">
        <v>70</v>
      </c>
      <c r="H10" s="297" t="s">
        <v>71</v>
      </c>
      <c r="I10" s="297" t="s">
        <v>72</v>
      </c>
      <c r="J10" s="297" t="s">
        <v>73</v>
      </c>
      <c r="K10" s="297" t="s">
        <v>74</v>
      </c>
      <c r="L10" s="297" t="s">
        <v>75</v>
      </c>
      <c r="M10" s="23"/>
    </row>
    <row r="11" spans="1:13" ht="21" customHeight="1">
      <c r="A11" s="27" t="s">
        <v>367</v>
      </c>
      <c r="B11" s="32"/>
      <c r="C11" s="225"/>
      <c r="D11" s="225"/>
      <c r="E11" s="225"/>
      <c r="F11" s="225"/>
      <c r="G11" s="225"/>
      <c r="H11" s="225"/>
      <c r="I11" s="225"/>
      <c r="J11" s="225"/>
      <c r="K11" s="225"/>
      <c r="L11" s="225"/>
      <c r="M11" s="23"/>
    </row>
    <row r="12" spans="1:13" ht="21" customHeight="1">
      <c r="A12" s="28" t="s">
        <v>372</v>
      </c>
      <c r="B12" s="33"/>
      <c r="C12" s="225"/>
      <c r="D12" s="225"/>
      <c r="E12" s="225"/>
      <c r="F12" s="225"/>
      <c r="G12" s="225"/>
      <c r="H12" s="225"/>
      <c r="I12" s="225"/>
      <c r="J12" s="225"/>
      <c r="K12" s="225"/>
      <c r="L12" s="225"/>
      <c r="M12" s="23"/>
    </row>
    <row r="13" spans="1:13" ht="21" customHeight="1">
      <c r="A13" s="28" t="s">
        <v>373</v>
      </c>
      <c r="B13" s="33"/>
      <c r="C13" s="225"/>
      <c r="D13" s="225"/>
      <c r="E13" s="225"/>
      <c r="F13" s="225"/>
      <c r="G13" s="225"/>
      <c r="H13" s="225"/>
      <c r="I13" s="225"/>
      <c r="J13" s="225"/>
      <c r="K13" s="225"/>
      <c r="L13" s="225"/>
      <c r="M13" s="23"/>
    </row>
    <row r="14" spans="1:13" ht="21" customHeight="1">
      <c r="A14" s="27" t="s">
        <v>371</v>
      </c>
      <c r="B14" s="33"/>
      <c r="C14" s="225"/>
      <c r="D14" s="225"/>
      <c r="E14" s="225"/>
      <c r="F14" s="225"/>
      <c r="G14" s="225"/>
      <c r="H14" s="225"/>
      <c r="I14" s="225"/>
      <c r="J14" s="225"/>
      <c r="K14" s="225"/>
      <c r="L14" s="225"/>
      <c r="M14" s="23"/>
    </row>
    <row r="15" spans="1:13" ht="24.75" customHeight="1">
      <c r="A15" s="29" t="s">
        <v>369</v>
      </c>
      <c r="B15" s="34"/>
      <c r="C15" s="225"/>
      <c r="D15" s="225"/>
      <c r="E15" s="225"/>
      <c r="F15" s="225"/>
      <c r="G15" s="225"/>
      <c r="H15" s="225"/>
      <c r="I15" s="225"/>
      <c r="J15" s="225"/>
      <c r="K15" s="225"/>
      <c r="L15" s="225"/>
      <c r="M15" s="23"/>
    </row>
    <row r="16" spans="1:13" ht="24.75" customHeight="1">
      <c r="A16" s="29" t="s">
        <v>370</v>
      </c>
      <c r="B16" s="34"/>
      <c r="C16" s="226"/>
      <c r="D16" s="226"/>
      <c r="E16" s="226"/>
      <c r="F16" s="226"/>
      <c r="G16" s="226"/>
      <c r="H16" s="226"/>
      <c r="I16" s="226"/>
      <c r="J16" s="226"/>
      <c r="K16" s="226"/>
      <c r="L16" s="226"/>
      <c r="M16" s="23"/>
    </row>
    <row r="17" spans="1:13" ht="17.25" customHeight="1">
      <c r="A17" s="30" t="s">
        <v>303</v>
      </c>
      <c r="B17" s="132"/>
      <c r="C17" s="35">
        <f>SUM(C11:C14)-SUM(C15:C16)</f>
        <v>0</v>
      </c>
      <c r="D17" s="35">
        <f aca="true" t="shared" si="1" ref="D17:L17">SUM(D11:D14)-SUM(D15:D16)</f>
        <v>0</v>
      </c>
      <c r="E17" s="35">
        <f t="shared" si="1"/>
        <v>0</v>
      </c>
      <c r="F17" s="35">
        <f t="shared" si="1"/>
        <v>0</v>
      </c>
      <c r="G17" s="35">
        <f t="shared" si="1"/>
        <v>0</v>
      </c>
      <c r="H17" s="35">
        <f t="shared" si="1"/>
        <v>0</v>
      </c>
      <c r="I17" s="35">
        <f t="shared" si="1"/>
        <v>0</v>
      </c>
      <c r="J17" s="35">
        <f t="shared" si="1"/>
        <v>0</v>
      </c>
      <c r="K17" s="35">
        <f t="shared" si="1"/>
        <v>0</v>
      </c>
      <c r="L17" s="35">
        <f t="shared" si="1"/>
        <v>0</v>
      </c>
      <c r="M17" s="23"/>
    </row>
    <row r="18" spans="1:13" s="22" customFormat="1" ht="12" customHeight="1">
      <c r="A18" s="24"/>
      <c r="B18" s="24"/>
      <c r="C18" s="24"/>
      <c r="D18" s="24"/>
      <c r="E18" s="24"/>
      <c r="F18" s="24"/>
      <c r="G18" s="24"/>
      <c r="H18" s="25"/>
      <c r="I18" s="25"/>
      <c r="J18" s="25"/>
      <c r="K18" s="25"/>
      <c r="L18" s="25"/>
      <c r="M18" s="25"/>
    </row>
    <row r="19" spans="1:13" ht="31.5" customHeight="1">
      <c r="A19" s="20" t="s">
        <v>304</v>
      </c>
      <c r="B19" s="132"/>
      <c r="C19" s="35">
        <f aca="true" t="shared" si="2" ref="C19:L19">C17-C8</f>
        <v>0</v>
      </c>
      <c r="D19" s="35">
        <f t="shared" si="2"/>
        <v>0</v>
      </c>
      <c r="E19" s="35">
        <f t="shared" si="2"/>
        <v>0</v>
      </c>
      <c r="F19" s="35">
        <f t="shared" si="2"/>
        <v>0</v>
      </c>
      <c r="G19" s="35">
        <f t="shared" si="2"/>
        <v>0</v>
      </c>
      <c r="H19" s="35">
        <f t="shared" si="2"/>
        <v>0</v>
      </c>
      <c r="I19" s="35">
        <f t="shared" si="2"/>
        <v>0</v>
      </c>
      <c r="J19" s="35">
        <f t="shared" si="2"/>
        <v>0</v>
      </c>
      <c r="K19" s="35">
        <f t="shared" si="2"/>
        <v>0</v>
      </c>
      <c r="L19" s="35">
        <f t="shared" si="2"/>
        <v>0</v>
      </c>
      <c r="M19" s="23"/>
    </row>
    <row r="20" spans="1:13" s="22" customFormat="1" ht="12" customHeight="1">
      <c r="A20" s="24"/>
      <c r="B20" s="24"/>
      <c r="C20" s="24"/>
      <c r="D20" s="24"/>
      <c r="E20" s="24"/>
      <c r="F20" s="24"/>
      <c r="G20" s="24"/>
      <c r="H20" s="25"/>
      <c r="I20" s="25"/>
      <c r="J20" s="25"/>
      <c r="K20" s="25"/>
      <c r="L20" s="25"/>
      <c r="M20" s="25"/>
    </row>
    <row r="21" spans="1:13" ht="31.5" customHeight="1">
      <c r="A21" s="20" t="s">
        <v>305</v>
      </c>
      <c r="B21" s="132"/>
      <c r="C21" s="35">
        <f>C19</f>
        <v>0</v>
      </c>
      <c r="D21" s="35">
        <f>D19-C19</f>
        <v>0</v>
      </c>
      <c r="E21" s="35">
        <f aca="true" t="shared" si="3" ref="E21:K21">E19-D19</f>
        <v>0</v>
      </c>
      <c r="F21" s="35">
        <f t="shared" si="3"/>
        <v>0</v>
      </c>
      <c r="G21" s="35">
        <f t="shared" si="3"/>
        <v>0</v>
      </c>
      <c r="H21" s="35">
        <f t="shared" si="3"/>
        <v>0</v>
      </c>
      <c r="I21" s="35">
        <f t="shared" si="3"/>
        <v>0</v>
      </c>
      <c r="J21" s="35">
        <f t="shared" si="3"/>
        <v>0</v>
      </c>
      <c r="K21" s="35">
        <f t="shared" si="3"/>
        <v>0</v>
      </c>
      <c r="L21" s="35">
        <f>L19-K19</f>
        <v>0</v>
      </c>
      <c r="M21" s="23"/>
    </row>
    <row r="22" spans="1:13" s="22" customFormat="1" ht="12" customHeight="1">
      <c r="A22" s="24"/>
      <c r="B22" s="24"/>
      <c r="C22" s="24"/>
      <c r="D22" s="24"/>
      <c r="E22" s="24"/>
      <c r="F22" s="24"/>
      <c r="G22" s="24"/>
      <c r="H22" s="25"/>
      <c r="I22" s="25"/>
      <c r="J22" s="25"/>
      <c r="K22" s="25"/>
      <c r="L22" s="25"/>
      <c r="M22" s="25"/>
    </row>
    <row r="23" spans="1:13" ht="15.75" customHeight="1">
      <c r="A23" s="91" t="s">
        <v>226</v>
      </c>
      <c r="B23" s="26"/>
      <c r="C23" s="26"/>
      <c r="D23" s="26"/>
      <c r="E23" s="26"/>
      <c r="F23" s="26"/>
      <c r="G23" s="26"/>
      <c r="H23" s="23"/>
      <c r="I23" s="23"/>
      <c r="J23" s="23"/>
      <c r="K23" s="23"/>
      <c r="L23" s="23"/>
      <c r="M23" s="23"/>
    </row>
    <row r="24" spans="1:13" ht="16.5" customHeight="1">
      <c r="A24" s="91"/>
      <c r="B24" s="97" t="s">
        <v>22</v>
      </c>
      <c r="C24" s="326" t="s">
        <v>66</v>
      </c>
      <c r="D24" s="326" t="s">
        <v>67</v>
      </c>
      <c r="E24" s="326" t="s">
        <v>68</v>
      </c>
      <c r="F24" s="326" t="s">
        <v>69</v>
      </c>
      <c r="G24" s="326" t="s">
        <v>70</v>
      </c>
      <c r="H24" s="326" t="s">
        <v>71</v>
      </c>
      <c r="I24" s="326" t="s">
        <v>72</v>
      </c>
      <c r="J24" s="326" t="s">
        <v>73</v>
      </c>
      <c r="K24" s="326" t="s">
        <v>74</v>
      </c>
      <c r="L24" s="326" t="s">
        <v>75</v>
      </c>
      <c r="M24" s="23"/>
    </row>
    <row r="25" spans="1:13" ht="29.25" customHeight="1">
      <c r="A25" s="233" t="s">
        <v>3</v>
      </c>
      <c r="B25" s="153">
        <v>1</v>
      </c>
      <c r="C25" s="175">
        <f>C17</f>
        <v>0</v>
      </c>
      <c r="D25" s="175">
        <f aca="true" t="shared" si="4" ref="D25:L25">D17</f>
        <v>0</v>
      </c>
      <c r="E25" s="175">
        <f t="shared" si="4"/>
        <v>0</v>
      </c>
      <c r="F25" s="175">
        <f t="shared" si="4"/>
        <v>0</v>
      </c>
      <c r="G25" s="175">
        <f t="shared" si="4"/>
        <v>0</v>
      </c>
      <c r="H25" s="175">
        <f t="shared" si="4"/>
        <v>0</v>
      </c>
      <c r="I25" s="175">
        <f t="shared" si="4"/>
        <v>0</v>
      </c>
      <c r="J25" s="175">
        <f t="shared" si="4"/>
        <v>0</v>
      </c>
      <c r="K25" s="175">
        <f t="shared" si="4"/>
        <v>0</v>
      </c>
      <c r="L25" s="175">
        <f t="shared" si="4"/>
        <v>0</v>
      </c>
      <c r="M25" s="23"/>
    </row>
    <row r="26" spans="1:13" ht="18" customHeight="1">
      <c r="A26" s="96" t="s">
        <v>130</v>
      </c>
      <c r="B26" s="93"/>
      <c r="C26" s="92">
        <f>$B$26*C25</f>
        <v>0</v>
      </c>
      <c r="D26" s="92">
        <f aca="true" t="shared" si="5" ref="D26:L26">$B$26*D25</f>
        <v>0</v>
      </c>
      <c r="E26" s="92">
        <f t="shared" si="5"/>
        <v>0</v>
      </c>
      <c r="F26" s="92">
        <f t="shared" si="5"/>
        <v>0</v>
      </c>
      <c r="G26" s="92">
        <f t="shared" si="5"/>
        <v>0</v>
      </c>
      <c r="H26" s="92">
        <f t="shared" si="5"/>
        <v>0</v>
      </c>
      <c r="I26" s="92">
        <f t="shared" si="5"/>
        <v>0</v>
      </c>
      <c r="J26" s="92">
        <f t="shared" si="5"/>
        <v>0</v>
      </c>
      <c r="K26" s="92">
        <f t="shared" si="5"/>
        <v>0</v>
      </c>
      <c r="L26" s="92">
        <f t="shared" si="5"/>
        <v>0</v>
      </c>
      <c r="M26" s="23"/>
    </row>
    <row r="27" spans="1:13" ht="18" customHeight="1">
      <c r="A27" s="96" t="s">
        <v>220</v>
      </c>
      <c r="B27" s="93"/>
      <c r="C27" s="92">
        <f>$B$27*C25</f>
        <v>0</v>
      </c>
      <c r="D27" s="92">
        <f aca="true" t="shared" si="6" ref="D27:L27">$B$27*D25</f>
        <v>0</v>
      </c>
      <c r="E27" s="92">
        <f t="shared" si="6"/>
        <v>0</v>
      </c>
      <c r="F27" s="92">
        <f t="shared" si="6"/>
        <v>0</v>
      </c>
      <c r="G27" s="92">
        <f t="shared" si="6"/>
        <v>0</v>
      </c>
      <c r="H27" s="92">
        <f t="shared" si="6"/>
        <v>0</v>
      </c>
      <c r="I27" s="92">
        <f t="shared" si="6"/>
        <v>0</v>
      </c>
      <c r="J27" s="92">
        <f t="shared" si="6"/>
        <v>0</v>
      </c>
      <c r="K27" s="92">
        <f t="shared" si="6"/>
        <v>0</v>
      </c>
      <c r="L27" s="92">
        <f t="shared" si="6"/>
        <v>0</v>
      </c>
      <c r="M27" s="23"/>
    </row>
    <row r="28" spans="1:13" ht="18" customHeight="1">
      <c r="A28" s="94" t="s">
        <v>76</v>
      </c>
      <c r="B28" s="95"/>
      <c r="C28" s="449"/>
      <c r="D28" s="450"/>
      <c r="E28" s="450"/>
      <c r="F28" s="450"/>
      <c r="G28" s="450"/>
      <c r="H28" s="450"/>
      <c r="I28" s="450"/>
      <c r="J28" s="450"/>
      <c r="K28" s="450"/>
      <c r="L28" s="451"/>
      <c r="M28" s="23"/>
    </row>
    <row r="29" spans="1:13" ht="18" customHeight="1">
      <c r="A29" s="94" t="s">
        <v>129</v>
      </c>
      <c r="B29" s="153"/>
      <c r="C29" s="176">
        <f>$B$28*C27</f>
        <v>0</v>
      </c>
      <c r="D29" s="176">
        <f aca="true" t="shared" si="7" ref="D29:L29">$B$28*D27</f>
        <v>0</v>
      </c>
      <c r="E29" s="176">
        <f t="shared" si="7"/>
        <v>0</v>
      </c>
      <c r="F29" s="176">
        <f t="shared" si="7"/>
        <v>0</v>
      </c>
      <c r="G29" s="176">
        <f t="shared" si="7"/>
        <v>0</v>
      </c>
      <c r="H29" s="176">
        <f t="shared" si="7"/>
        <v>0</v>
      </c>
      <c r="I29" s="176">
        <f t="shared" si="7"/>
        <v>0</v>
      </c>
      <c r="J29" s="176">
        <f t="shared" si="7"/>
        <v>0</v>
      </c>
      <c r="K29" s="176">
        <f t="shared" si="7"/>
        <v>0</v>
      </c>
      <c r="L29" s="176">
        <f t="shared" si="7"/>
        <v>0</v>
      </c>
      <c r="M29" s="23"/>
    </row>
    <row r="30" spans="1:13" s="22" customFormat="1" ht="12" customHeight="1">
      <c r="A30" s="24"/>
      <c r="B30" s="24"/>
      <c r="C30" s="24"/>
      <c r="D30" s="24"/>
      <c r="E30" s="24"/>
      <c r="F30" s="24"/>
      <c r="G30" s="24"/>
      <c r="H30" s="25"/>
      <c r="I30" s="25"/>
      <c r="J30" s="25"/>
      <c r="K30" s="25"/>
      <c r="L30" s="25"/>
      <c r="M30" s="25"/>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C29:L29 C8:L8 C17:L17 C26:L27" emptyCellReference="1"/>
  </ignoredErrors>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showGridLines="0" zoomScale="70" zoomScaleNormal="70" zoomScalePageLayoutView="0" workbookViewId="0" topLeftCell="A49">
      <selection activeCell="B74" sqref="B74"/>
    </sheetView>
  </sheetViews>
  <sheetFormatPr defaultColWidth="9.00390625" defaultRowHeight="12.75"/>
  <cols>
    <col min="1" max="1" width="18.875" style="36" customWidth="1"/>
    <col min="2" max="5" width="18.00390625" style="36" customWidth="1"/>
    <col min="6" max="11" width="16.25390625" style="36" customWidth="1"/>
    <col min="12" max="16384" width="9.125" style="36" customWidth="1"/>
  </cols>
  <sheetData>
    <row r="1" spans="1:5" ht="20.25" customHeight="1">
      <c r="A1" s="454" t="s">
        <v>306</v>
      </c>
      <c r="B1" s="455"/>
      <c r="C1" s="455"/>
      <c r="D1" s="455"/>
      <c r="E1" s="455"/>
    </row>
    <row r="2" spans="1:5" ht="20.25" customHeight="1">
      <c r="A2" s="456" t="s">
        <v>291</v>
      </c>
      <c r="B2" s="457"/>
      <c r="C2" s="457"/>
      <c r="D2" s="457"/>
      <c r="E2" s="458"/>
    </row>
    <row r="3" spans="1:5" ht="18.75" customHeight="1">
      <c r="A3" s="452" t="s">
        <v>78</v>
      </c>
      <c r="B3" s="453"/>
      <c r="C3" s="453"/>
      <c r="D3" s="43">
        <f>'ΧΡΗΜΑΤΟΔΟΤΙΚΟ ΣΧΗΜΑ'!B5</f>
        <v>0</v>
      </c>
      <c r="E3" s="37"/>
    </row>
    <row r="4" spans="1:5" ht="18.75" customHeight="1">
      <c r="A4" s="452" t="s">
        <v>79</v>
      </c>
      <c r="B4" s="453"/>
      <c r="C4" s="453"/>
      <c r="D4" s="38">
        <v>0</v>
      </c>
      <c r="E4" s="39"/>
    </row>
    <row r="5" spans="1:5" ht="18.75" customHeight="1">
      <c r="A5" s="452" t="s">
        <v>80</v>
      </c>
      <c r="B5" s="453"/>
      <c r="C5" s="453"/>
      <c r="D5" s="40"/>
      <c r="E5" s="39" t="s">
        <v>201</v>
      </c>
    </row>
    <row r="6" spans="1:5" ht="18.75" customHeight="1">
      <c r="A6" s="452" t="s">
        <v>202</v>
      </c>
      <c r="B6" s="453"/>
      <c r="C6" s="453"/>
      <c r="D6" s="138"/>
      <c r="E6" s="143"/>
    </row>
    <row r="7" spans="1:5" ht="18.75" customHeight="1">
      <c r="A7" s="452" t="s">
        <v>81</v>
      </c>
      <c r="B7" s="453"/>
      <c r="C7" s="453"/>
      <c r="D7" s="41"/>
      <c r="E7" s="39" t="s">
        <v>201</v>
      </c>
    </row>
    <row r="8" spans="1:5" ht="22.5" customHeight="1">
      <c r="A8" s="452" t="s">
        <v>183</v>
      </c>
      <c r="B8" s="453"/>
      <c r="C8" s="453"/>
      <c r="D8" s="41"/>
      <c r="E8" s="39"/>
    </row>
    <row r="9" spans="1:7" ht="32.25" customHeight="1">
      <c r="A9" s="452" t="s">
        <v>82</v>
      </c>
      <c r="B9" s="453"/>
      <c r="C9" s="453"/>
      <c r="D9" s="41"/>
      <c r="E9" s="42"/>
      <c r="G9" s="36" t="s">
        <v>83</v>
      </c>
    </row>
    <row r="10" spans="1:5" ht="17.25" customHeight="1">
      <c r="A10" s="452" t="s">
        <v>84</v>
      </c>
      <c r="B10" s="453"/>
      <c r="C10" s="453"/>
      <c r="D10" s="43" t="e">
        <f>-PMT(D4/D6,(D5-D7)*D6,D3+D8,0,0)</f>
        <v>#DIV/0!</v>
      </c>
      <c r="E10" s="39"/>
    </row>
    <row r="11" ht="6" customHeight="1"/>
    <row r="12" spans="1:5" ht="24" customHeight="1">
      <c r="A12" s="157" t="s">
        <v>184</v>
      </c>
      <c r="B12" s="158" t="s">
        <v>85</v>
      </c>
      <c r="C12" s="158" t="s">
        <v>86</v>
      </c>
      <c r="D12" s="158" t="s">
        <v>290</v>
      </c>
      <c r="E12" s="157" t="s">
        <v>87</v>
      </c>
    </row>
    <row r="13" spans="1:5" ht="25.5" customHeight="1">
      <c r="A13" s="144" t="s">
        <v>228</v>
      </c>
      <c r="B13" s="159"/>
      <c r="C13" s="159"/>
      <c r="D13" s="159"/>
      <c r="E13" s="159">
        <f>D3+D8</f>
        <v>0</v>
      </c>
    </row>
    <row r="14" spans="1:5" ht="18" customHeight="1">
      <c r="A14" s="45" t="s">
        <v>186</v>
      </c>
      <c r="B14" s="46" t="e">
        <f>E13*$D$4/$D$6</f>
        <v>#DIV/0!</v>
      </c>
      <c r="C14" s="46" t="e">
        <f aca="true" t="shared" si="0" ref="C14:C27">D14-B14</f>
        <v>#DIV/0!</v>
      </c>
      <c r="D14" s="46" t="e">
        <f aca="true" t="shared" si="1" ref="D14:D28">$D$10</f>
        <v>#DIV/0!</v>
      </c>
      <c r="E14" s="46" t="e">
        <f aca="true" t="shared" si="2" ref="E14:E27">E13-C14</f>
        <v>#DIV/0!</v>
      </c>
    </row>
    <row r="15" spans="1:5" ht="18" customHeight="1">
      <c r="A15" s="45" t="s">
        <v>187</v>
      </c>
      <c r="B15" s="46" t="e">
        <f aca="true" t="shared" si="3" ref="B15:B27">E14*$D$4/$D$6</f>
        <v>#DIV/0!</v>
      </c>
      <c r="C15" s="46" t="e">
        <f t="shared" si="0"/>
        <v>#DIV/0!</v>
      </c>
      <c r="D15" s="46" t="e">
        <f t="shared" si="1"/>
        <v>#DIV/0!</v>
      </c>
      <c r="E15" s="46" t="e">
        <f t="shared" si="2"/>
        <v>#DIV/0!</v>
      </c>
    </row>
    <row r="16" spans="1:5" ht="18" customHeight="1">
      <c r="A16" s="45" t="s">
        <v>188</v>
      </c>
      <c r="B16" s="46" t="e">
        <f t="shared" si="3"/>
        <v>#DIV/0!</v>
      </c>
      <c r="C16" s="46" t="e">
        <f t="shared" si="0"/>
        <v>#DIV/0!</v>
      </c>
      <c r="D16" s="46" t="e">
        <f t="shared" si="1"/>
        <v>#DIV/0!</v>
      </c>
      <c r="E16" s="46" t="e">
        <f t="shared" si="2"/>
        <v>#DIV/0!</v>
      </c>
    </row>
    <row r="17" spans="1:5" ht="18" customHeight="1">
      <c r="A17" s="45" t="s">
        <v>189</v>
      </c>
      <c r="B17" s="46" t="e">
        <f t="shared" si="3"/>
        <v>#DIV/0!</v>
      </c>
      <c r="C17" s="46" t="e">
        <f t="shared" si="0"/>
        <v>#DIV/0!</v>
      </c>
      <c r="D17" s="46" t="e">
        <f t="shared" si="1"/>
        <v>#DIV/0!</v>
      </c>
      <c r="E17" s="46" t="e">
        <f t="shared" si="2"/>
        <v>#DIV/0!</v>
      </c>
    </row>
    <row r="18" spans="1:5" ht="18" customHeight="1">
      <c r="A18" s="45" t="s">
        <v>190</v>
      </c>
      <c r="B18" s="46" t="e">
        <f t="shared" si="3"/>
        <v>#DIV/0!</v>
      </c>
      <c r="C18" s="46" t="e">
        <f t="shared" si="0"/>
        <v>#DIV/0!</v>
      </c>
      <c r="D18" s="46" t="e">
        <f t="shared" si="1"/>
        <v>#DIV/0!</v>
      </c>
      <c r="E18" s="46" t="e">
        <f t="shared" si="2"/>
        <v>#DIV/0!</v>
      </c>
    </row>
    <row r="19" spans="1:5" ht="18" customHeight="1">
      <c r="A19" s="45" t="s">
        <v>191</v>
      </c>
      <c r="B19" s="46" t="e">
        <f t="shared" si="3"/>
        <v>#DIV/0!</v>
      </c>
      <c r="C19" s="46" t="e">
        <f t="shared" si="0"/>
        <v>#DIV/0!</v>
      </c>
      <c r="D19" s="46" t="e">
        <f t="shared" si="1"/>
        <v>#DIV/0!</v>
      </c>
      <c r="E19" s="46" t="e">
        <f t="shared" si="2"/>
        <v>#DIV/0!</v>
      </c>
    </row>
    <row r="20" spans="1:5" ht="18" customHeight="1">
      <c r="A20" s="45" t="s">
        <v>192</v>
      </c>
      <c r="B20" s="46" t="e">
        <f t="shared" si="3"/>
        <v>#DIV/0!</v>
      </c>
      <c r="C20" s="46" t="e">
        <f t="shared" si="0"/>
        <v>#DIV/0!</v>
      </c>
      <c r="D20" s="46" t="e">
        <f t="shared" si="1"/>
        <v>#DIV/0!</v>
      </c>
      <c r="E20" s="46" t="e">
        <f t="shared" si="2"/>
        <v>#DIV/0!</v>
      </c>
    </row>
    <row r="21" spans="1:5" ht="18" customHeight="1">
      <c r="A21" s="45" t="s">
        <v>193</v>
      </c>
      <c r="B21" s="46" t="e">
        <f t="shared" si="3"/>
        <v>#DIV/0!</v>
      </c>
      <c r="C21" s="46" t="e">
        <f t="shared" si="0"/>
        <v>#DIV/0!</v>
      </c>
      <c r="D21" s="46" t="e">
        <f t="shared" si="1"/>
        <v>#DIV/0!</v>
      </c>
      <c r="E21" s="46" t="e">
        <f t="shared" si="2"/>
        <v>#DIV/0!</v>
      </c>
    </row>
    <row r="22" spans="1:5" ht="18" customHeight="1">
      <c r="A22" s="45" t="s">
        <v>194</v>
      </c>
      <c r="B22" s="46" t="e">
        <f t="shared" si="3"/>
        <v>#DIV/0!</v>
      </c>
      <c r="C22" s="46" t="e">
        <f t="shared" si="0"/>
        <v>#DIV/0!</v>
      </c>
      <c r="D22" s="46" t="e">
        <f t="shared" si="1"/>
        <v>#DIV/0!</v>
      </c>
      <c r="E22" s="46" t="e">
        <f t="shared" si="2"/>
        <v>#DIV/0!</v>
      </c>
    </row>
    <row r="23" spans="1:5" ht="18" customHeight="1">
      <c r="A23" s="45" t="s">
        <v>195</v>
      </c>
      <c r="B23" s="46" t="e">
        <f t="shared" si="3"/>
        <v>#DIV/0!</v>
      </c>
      <c r="C23" s="46" t="e">
        <f t="shared" si="0"/>
        <v>#DIV/0!</v>
      </c>
      <c r="D23" s="46" t="e">
        <f t="shared" si="1"/>
        <v>#DIV/0!</v>
      </c>
      <c r="E23" s="46" t="e">
        <f t="shared" si="2"/>
        <v>#DIV/0!</v>
      </c>
    </row>
    <row r="24" spans="1:5" ht="18" customHeight="1">
      <c r="A24" s="45" t="s">
        <v>196</v>
      </c>
      <c r="B24" s="46" t="e">
        <f t="shared" si="3"/>
        <v>#DIV/0!</v>
      </c>
      <c r="C24" s="46" t="e">
        <f t="shared" si="0"/>
        <v>#DIV/0!</v>
      </c>
      <c r="D24" s="46" t="e">
        <f t="shared" si="1"/>
        <v>#DIV/0!</v>
      </c>
      <c r="E24" s="46" t="e">
        <f t="shared" si="2"/>
        <v>#DIV/0!</v>
      </c>
    </row>
    <row r="25" spans="1:5" ht="18" customHeight="1">
      <c r="A25" s="45" t="s">
        <v>197</v>
      </c>
      <c r="B25" s="46" t="e">
        <f t="shared" si="3"/>
        <v>#DIV/0!</v>
      </c>
      <c r="C25" s="46" t="e">
        <f t="shared" si="0"/>
        <v>#DIV/0!</v>
      </c>
      <c r="D25" s="46" t="e">
        <f t="shared" si="1"/>
        <v>#DIV/0!</v>
      </c>
      <c r="E25" s="46" t="e">
        <f t="shared" si="2"/>
        <v>#DIV/0!</v>
      </c>
    </row>
    <row r="26" spans="1:5" ht="18" customHeight="1">
      <c r="A26" s="45" t="s">
        <v>198</v>
      </c>
      <c r="B26" s="46" t="e">
        <f t="shared" si="3"/>
        <v>#DIV/0!</v>
      </c>
      <c r="C26" s="46" t="e">
        <f t="shared" si="0"/>
        <v>#DIV/0!</v>
      </c>
      <c r="D26" s="46" t="e">
        <f t="shared" si="1"/>
        <v>#DIV/0!</v>
      </c>
      <c r="E26" s="46" t="e">
        <f t="shared" si="2"/>
        <v>#DIV/0!</v>
      </c>
    </row>
    <row r="27" spans="1:5" ht="18" customHeight="1">
      <c r="A27" s="45" t="s">
        <v>199</v>
      </c>
      <c r="B27" s="46" t="e">
        <f t="shared" si="3"/>
        <v>#DIV/0!</v>
      </c>
      <c r="C27" s="46" t="e">
        <f t="shared" si="0"/>
        <v>#DIV/0!</v>
      </c>
      <c r="D27" s="46" t="e">
        <f t="shared" si="1"/>
        <v>#DIV/0!</v>
      </c>
      <c r="E27" s="46" t="e">
        <f t="shared" si="2"/>
        <v>#DIV/0!</v>
      </c>
    </row>
    <row r="28" spans="1:5" ht="18" customHeight="1">
      <c r="A28" s="45" t="s">
        <v>200</v>
      </c>
      <c r="B28" s="46" t="e">
        <f>E27*$D$4/$D$6</f>
        <v>#DIV/0!</v>
      </c>
      <c r="C28" s="46" t="e">
        <f>D28-B28</f>
        <v>#DIV/0!</v>
      </c>
      <c r="D28" s="46" t="e">
        <f t="shared" si="1"/>
        <v>#DIV/0!</v>
      </c>
      <c r="E28" s="46" t="e">
        <f>E27-C28</f>
        <v>#DIV/0!</v>
      </c>
    </row>
    <row r="29" spans="1:5" ht="16.5" customHeight="1">
      <c r="A29" s="45"/>
      <c r="B29" s="46"/>
      <c r="C29" s="46"/>
      <c r="D29" s="46"/>
      <c r="E29" s="46"/>
    </row>
    <row r="30" spans="1:5" ht="14.25" customHeight="1">
      <c r="A30" s="45"/>
      <c r="B30" s="46"/>
      <c r="C30" s="46"/>
      <c r="D30" s="46"/>
      <c r="E30" s="46"/>
    </row>
    <row r="31" spans="1:5" ht="15" customHeight="1">
      <c r="A31" s="45"/>
      <c r="B31" s="46"/>
      <c r="C31" s="46"/>
      <c r="D31" s="46"/>
      <c r="E31" s="46"/>
    </row>
    <row r="32" spans="1:5" ht="19.5" customHeight="1">
      <c r="A32" s="45"/>
      <c r="B32" s="46"/>
      <c r="C32" s="46"/>
      <c r="D32" s="46"/>
      <c r="E32" s="46"/>
    </row>
    <row r="33" ht="18.75" customHeight="1"/>
    <row r="34" spans="1:5" ht="20.25" customHeight="1">
      <c r="A34" s="454" t="s">
        <v>306</v>
      </c>
      <c r="B34" s="455"/>
      <c r="C34" s="455"/>
      <c r="D34" s="455"/>
      <c r="E34" s="455"/>
    </row>
    <row r="35" spans="1:5" ht="20.25" customHeight="1">
      <c r="A35" s="456" t="s">
        <v>203</v>
      </c>
      <c r="B35" s="457"/>
      <c r="C35" s="457"/>
      <c r="D35" s="457"/>
      <c r="E35" s="458"/>
    </row>
    <row r="36" spans="1:5" ht="18.75" customHeight="1">
      <c r="A36" s="452" t="s">
        <v>78</v>
      </c>
      <c r="B36" s="453"/>
      <c r="C36" s="453"/>
      <c r="D36" s="43">
        <f>'ΧΡΗΜΑΤΟΔΟΤΙΚΟ ΣΧΗΜΑ'!B5</f>
        <v>0</v>
      </c>
      <c r="E36" s="37"/>
    </row>
    <row r="37" spans="1:5" ht="18.75" customHeight="1">
      <c r="A37" s="452" t="s">
        <v>79</v>
      </c>
      <c r="B37" s="453"/>
      <c r="C37" s="453"/>
      <c r="D37" s="38">
        <v>0</v>
      </c>
      <c r="E37" s="39"/>
    </row>
    <row r="38" spans="1:5" ht="18.75" customHeight="1">
      <c r="A38" s="452" t="s">
        <v>80</v>
      </c>
      <c r="B38" s="453"/>
      <c r="C38" s="453"/>
      <c r="D38" s="40"/>
      <c r="E38" s="39" t="s">
        <v>201</v>
      </c>
    </row>
    <row r="39" spans="1:5" ht="18.75" customHeight="1">
      <c r="A39" s="452" t="s">
        <v>202</v>
      </c>
      <c r="B39" s="453"/>
      <c r="C39" s="453"/>
      <c r="D39" s="138"/>
      <c r="E39" s="143"/>
    </row>
    <row r="40" spans="1:5" ht="18.75" customHeight="1">
      <c r="A40" s="452" t="s">
        <v>81</v>
      </c>
      <c r="B40" s="453"/>
      <c r="C40" s="453"/>
      <c r="D40" s="41"/>
      <c r="E40" s="39" t="s">
        <v>201</v>
      </c>
    </row>
    <row r="41" spans="1:5" ht="22.5" customHeight="1">
      <c r="A41" s="452" t="s">
        <v>183</v>
      </c>
      <c r="B41" s="453"/>
      <c r="C41" s="453"/>
      <c r="D41" s="41"/>
      <c r="E41" s="39"/>
    </row>
    <row r="42" spans="1:5" ht="32.25" customHeight="1">
      <c r="A42" s="452" t="s">
        <v>82</v>
      </c>
      <c r="B42" s="453"/>
      <c r="C42" s="453"/>
      <c r="D42" s="41"/>
      <c r="E42" s="42"/>
    </row>
    <row r="43" spans="1:5" ht="17.25" customHeight="1">
      <c r="A43" s="452" t="s">
        <v>204</v>
      </c>
      <c r="B43" s="453"/>
      <c r="C43" s="453"/>
      <c r="D43" s="43" t="e">
        <f>(D36+D41)/((D38-D40)*D39)</f>
        <v>#DIV/0!</v>
      </c>
      <c r="E43" s="39"/>
    </row>
    <row r="44" ht="6" customHeight="1"/>
    <row r="45" spans="1:5" ht="27.75" customHeight="1">
      <c r="A45" s="44" t="s">
        <v>184</v>
      </c>
      <c r="B45" s="40" t="s">
        <v>85</v>
      </c>
      <c r="C45" s="40" t="s">
        <v>86</v>
      </c>
      <c r="D45" s="158" t="s">
        <v>290</v>
      </c>
      <c r="E45" s="157" t="s">
        <v>87</v>
      </c>
    </row>
    <row r="46" spans="1:5" ht="27.75" customHeight="1">
      <c r="A46" s="144" t="s">
        <v>185</v>
      </c>
      <c r="B46" s="46"/>
      <c r="C46" s="46"/>
      <c r="D46" s="46"/>
      <c r="E46" s="46">
        <f>D36+D41</f>
        <v>0</v>
      </c>
    </row>
    <row r="47" spans="1:5" ht="18" customHeight="1">
      <c r="A47" s="45" t="s">
        <v>186</v>
      </c>
      <c r="B47" s="46" t="e">
        <f>E46*$D$37/$D$39</f>
        <v>#DIV/0!</v>
      </c>
      <c r="C47" s="46" t="e">
        <f aca="true" t="shared" si="4" ref="C47:C61">$D$43</f>
        <v>#DIV/0!</v>
      </c>
      <c r="D47" s="46" t="e">
        <f>B47+C47</f>
        <v>#DIV/0!</v>
      </c>
      <c r="E47" s="46" t="e">
        <f aca="true" t="shared" si="5" ref="E47:E61">E46-C47</f>
        <v>#DIV/0!</v>
      </c>
    </row>
    <row r="48" spans="1:5" ht="18" customHeight="1">
      <c r="A48" s="45" t="s">
        <v>187</v>
      </c>
      <c r="B48" s="46" t="e">
        <f aca="true" t="shared" si="6" ref="B48:B61">E47*$D$37/$D$39</f>
        <v>#DIV/0!</v>
      </c>
      <c r="C48" s="46" t="e">
        <f t="shared" si="4"/>
        <v>#DIV/0!</v>
      </c>
      <c r="D48" s="46" t="e">
        <f aca="true" t="shared" si="7" ref="D48:D61">B48+C48</f>
        <v>#DIV/0!</v>
      </c>
      <c r="E48" s="46" t="e">
        <f t="shared" si="5"/>
        <v>#DIV/0!</v>
      </c>
    </row>
    <row r="49" spans="1:5" ht="18" customHeight="1">
      <c r="A49" s="45" t="s">
        <v>188</v>
      </c>
      <c r="B49" s="46" t="e">
        <f t="shared" si="6"/>
        <v>#DIV/0!</v>
      </c>
      <c r="C49" s="46" t="e">
        <f t="shared" si="4"/>
        <v>#DIV/0!</v>
      </c>
      <c r="D49" s="46" t="e">
        <f t="shared" si="7"/>
        <v>#DIV/0!</v>
      </c>
      <c r="E49" s="46" t="e">
        <f t="shared" si="5"/>
        <v>#DIV/0!</v>
      </c>
    </row>
    <row r="50" spans="1:5" ht="18" customHeight="1">
      <c r="A50" s="45" t="s">
        <v>189</v>
      </c>
      <c r="B50" s="46" t="e">
        <f t="shared" si="6"/>
        <v>#DIV/0!</v>
      </c>
      <c r="C50" s="46" t="e">
        <f t="shared" si="4"/>
        <v>#DIV/0!</v>
      </c>
      <c r="D50" s="46" t="e">
        <f t="shared" si="7"/>
        <v>#DIV/0!</v>
      </c>
      <c r="E50" s="46" t="e">
        <f t="shared" si="5"/>
        <v>#DIV/0!</v>
      </c>
    </row>
    <row r="51" spans="1:5" ht="18" customHeight="1">
      <c r="A51" s="45" t="s">
        <v>190</v>
      </c>
      <c r="B51" s="46" t="e">
        <f t="shared" si="6"/>
        <v>#DIV/0!</v>
      </c>
      <c r="C51" s="46" t="e">
        <f t="shared" si="4"/>
        <v>#DIV/0!</v>
      </c>
      <c r="D51" s="46" t="e">
        <f t="shared" si="7"/>
        <v>#DIV/0!</v>
      </c>
      <c r="E51" s="46" t="e">
        <f t="shared" si="5"/>
        <v>#DIV/0!</v>
      </c>
    </row>
    <row r="52" spans="1:5" ht="18" customHeight="1">
      <c r="A52" s="45" t="s">
        <v>191</v>
      </c>
      <c r="B52" s="46" t="e">
        <f t="shared" si="6"/>
        <v>#DIV/0!</v>
      </c>
      <c r="C52" s="46" t="e">
        <f t="shared" si="4"/>
        <v>#DIV/0!</v>
      </c>
      <c r="D52" s="46" t="e">
        <f t="shared" si="7"/>
        <v>#DIV/0!</v>
      </c>
      <c r="E52" s="46" t="e">
        <f t="shared" si="5"/>
        <v>#DIV/0!</v>
      </c>
    </row>
    <row r="53" spans="1:5" ht="18" customHeight="1">
      <c r="A53" s="45" t="s">
        <v>192</v>
      </c>
      <c r="B53" s="46" t="e">
        <f t="shared" si="6"/>
        <v>#DIV/0!</v>
      </c>
      <c r="C53" s="46" t="e">
        <f t="shared" si="4"/>
        <v>#DIV/0!</v>
      </c>
      <c r="D53" s="46" t="e">
        <f t="shared" si="7"/>
        <v>#DIV/0!</v>
      </c>
      <c r="E53" s="46" t="e">
        <f t="shared" si="5"/>
        <v>#DIV/0!</v>
      </c>
    </row>
    <row r="54" spans="1:5" ht="18" customHeight="1">
      <c r="A54" s="45" t="s">
        <v>193</v>
      </c>
      <c r="B54" s="46" t="e">
        <f t="shared" si="6"/>
        <v>#DIV/0!</v>
      </c>
      <c r="C54" s="46" t="e">
        <f t="shared" si="4"/>
        <v>#DIV/0!</v>
      </c>
      <c r="D54" s="46" t="e">
        <f t="shared" si="7"/>
        <v>#DIV/0!</v>
      </c>
      <c r="E54" s="46" t="e">
        <f t="shared" si="5"/>
        <v>#DIV/0!</v>
      </c>
    </row>
    <row r="55" spans="1:5" ht="18" customHeight="1">
      <c r="A55" s="45" t="s">
        <v>194</v>
      </c>
      <c r="B55" s="46" t="e">
        <f t="shared" si="6"/>
        <v>#DIV/0!</v>
      </c>
      <c r="C55" s="46" t="e">
        <f t="shared" si="4"/>
        <v>#DIV/0!</v>
      </c>
      <c r="D55" s="46" t="e">
        <f t="shared" si="7"/>
        <v>#DIV/0!</v>
      </c>
      <c r="E55" s="46" t="e">
        <f t="shared" si="5"/>
        <v>#DIV/0!</v>
      </c>
    </row>
    <row r="56" spans="1:5" ht="18" customHeight="1">
      <c r="A56" s="45" t="s">
        <v>195</v>
      </c>
      <c r="B56" s="46" t="e">
        <f t="shared" si="6"/>
        <v>#DIV/0!</v>
      </c>
      <c r="C56" s="46" t="e">
        <f t="shared" si="4"/>
        <v>#DIV/0!</v>
      </c>
      <c r="D56" s="46" t="e">
        <f t="shared" si="7"/>
        <v>#DIV/0!</v>
      </c>
      <c r="E56" s="46" t="e">
        <f t="shared" si="5"/>
        <v>#DIV/0!</v>
      </c>
    </row>
    <row r="57" spans="1:5" ht="18" customHeight="1">
      <c r="A57" s="45" t="s">
        <v>196</v>
      </c>
      <c r="B57" s="46" t="e">
        <f t="shared" si="6"/>
        <v>#DIV/0!</v>
      </c>
      <c r="C57" s="46" t="e">
        <f t="shared" si="4"/>
        <v>#DIV/0!</v>
      </c>
      <c r="D57" s="46" t="e">
        <f t="shared" si="7"/>
        <v>#DIV/0!</v>
      </c>
      <c r="E57" s="46" t="e">
        <f t="shared" si="5"/>
        <v>#DIV/0!</v>
      </c>
    </row>
    <row r="58" spans="1:5" ht="18" customHeight="1">
      <c r="A58" s="45" t="s">
        <v>197</v>
      </c>
      <c r="B58" s="46" t="e">
        <f t="shared" si="6"/>
        <v>#DIV/0!</v>
      </c>
      <c r="C58" s="46" t="e">
        <f t="shared" si="4"/>
        <v>#DIV/0!</v>
      </c>
      <c r="D58" s="46" t="e">
        <f t="shared" si="7"/>
        <v>#DIV/0!</v>
      </c>
      <c r="E58" s="46" t="e">
        <f t="shared" si="5"/>
        <v>#DIV/0!</v>
      </c>
    </row>
    <row r="59" spans="1:5" ht="18" customHeight="1">
      <c r="A59" s="45" t="s">
        <v>198</v>
      </c>
      <c r="B59" s="46" t="e">
        <f t="shared" si="6"/>
        <v>#DIV/0!</v>
      </c>
      <c r="C59" s="46" t="e">
        <f t="shared" si="4"/>
        <v>#DIV/0!</v>
      </c>
      <c r="D59" s="46" t="e">
        <f t="shared" si="7"/>
        <v>#DIV/0!</v>
      </c>
      <c r="E59" s="46" t="e">
        <f t="shared" si="5"/>
        <v>#DIV/0!</v>
      </c>
    </row>
    <row r="60" spans="1:5" ht="18" customHeight="1">
      <c r="A60" s="45" t="s">
        <v>199</v>
      </c>
      <c r="B60" s="46" t="e">
        <f t="shared" si="6"/>
        <v>#DIV/0!</v>
      </c>
      <c r="C60" s="46" t="e">
        <f t="shared" si="4"/>
        <v>#DIV/0!</v>
      </c>
      <c r="D60" s="46" t="e">
        <f t="shared" si="7"/>
        <v>#DIV/0!</v>
      </c>
      <c r="E60" s="46" t="e">
        <f t="shared" si="5"/>
        <v>#DIV/0!</v>
      </c>
    </row>
    <row r="61" spans="1:5" ht="18" customHeight="1">
      <c r="A61" s="45" t="s">
        <v>200</v>
      </c>
      <c r="B61" s="46" t="e">
        <f t="shared" si="6"/>
        <v>#DIV/0!</v>
      </c>
      <c r="C61" s="46" t="e">
        <f t="shared" si="4"/>
        <v>#DIV/0!</v>
      </c>
      <c r="D61" s="46" t="e">
        <f t="shared" si="7"/>
        <v>#DIV/0!</v>
      </c>
      <c r="E61" s="46" t="e">
        <f t="shared" si="5"/>
        <v>#DIV/0!</v>
      </c>
    </row>
    <row r="62" spans="1:5" ht="16.5" customHeight="1">
      <c r="A62" s="45"/>
      <c r="B62" s="46"/>
      <c r="C62" s="46"/>
      <c r="D62" s="46"/>
      <c r="E62" s="46"/>
    </row>
    <row r="63" spans="1:5" ht="14.25" customHeight="1">
      <c r="A63" s="45"/>
      <c r="B63" s="46"/>
      <c r="C63" s="46"/>
      <c r="D63" s="46"/>
      <c r="E63" s="46"/>
    </row>
    <row r="64" spans="1:5" ht="15" customHeight="1">
      <c r="A64" s="45"/>
      <c r="B64" s="46"/>
      <c r="C64" s="46"/>
      <c r="D64" s="46"/>
      <c r="E64" s="46"/>
    </row>
    <row r="65" spans="1:5" ht="15" customHeight="1">
      <c r="A65" s="45"/>
      <c r="B65" s="46"/>
      <c r="C65" s="46"/>
      <c r="D65" s="46"/>
      <c r="E65" s="46"/>
    </row>
    <row r="67" spans="1:5" s="17" customFormat="1" ht="53.25" customHeight="1">
      <c r="A67" s="446" t="s">
        <v>394</v>
      </c>
      <c r="B67" s="459"/>
      <c r="C67" s="459"/>
      <c r="D67" s="459"/>
      <c r="E67" s="460"/>
    </row>
    <row r="69" s="154" customFormat="1" ht="24" customHeight="1">
      <c r="B69" s="155" t="s">
        <v>207</v>
      </c>
    </row>
    <row r="70" spans="1:11" s="154" customFormat="1" ht="19.5" customHeight="1">
      <c r="A70" s="156"/>
      <c r="B70" s="297" t="s">
        <v>55</v>
      </c>
      <c r="C70" s="297" t="s">
        <v>56</v>
      </c>
      <c r="D70" s="297" t="s">
        <v>57</v>
      </c>
      <c r="E70" s="297" t="s">
        <v>58</v>
      </c>
      <c r="F70" s="297" t="s">
        <v>59</v>
      </c>
      <c r="G70" s="297" t="s">
        <v>60</v>
      </c>
      <c r="H70" s="297" t="s">
        <v>61</v>
      </c>
      <c r="I70" s="297" t="s">
        <v>62</v>
      </c>
      <c r="J70" s="297" t="s">
        <v>63</v>
      </c>
      <c r="K70" s="297" t="s">
        <v>64</v>
      </c>
    </row>
    <row r="71" spans="1:11" s="154" customFormat="1" ht="19.5" customHeight="1">
      <c r="A71" s="160" t="s">
        <v>85</v>
      </c>
      <c r="B71" s="227"/>
      <c r="C71" s="227"/>
      <c r="D71" s="227"/>
      <c r="E71" s="227"/>
      <c r="F71" s="227"/>
      <c r="G71" s="227"/>
      <c r="H71" s="227"/>
      <c r="I71" s="227"/>
      <c r="J71" s="227"/>
      <c r="K71" s="227"/>
    </row>
    <row r="72" spans="1:11" s="154" customFormat="1" ht="19.5" customHeight="1">
      <c r="A72" s="160" t="s">
        <v>205</v>
      </c>
      <c r="B72" s="227"/>
      <c r="C72" s="227"/>
      <c r="D72" s="227"/>
      <c r="E72" s="227"/>
      <c r="F72" s="227"/>
      <c r="G72" s="227"/>
      <c r="H72" s="227"/>
      <c r="I72" s="227"/>
      <c r="J72" s="227"/>
      <c r="K72" s="227"/>
    </row>
    <row r="73" spans="1:11" s="154" customFormat="1" ht="19.5" customHeight="1">
      <c r="A73" s="160" t="s">
        <v>206</v>
      </c>
      <c r="B73" s="228">
        <f>B71+B72</f>
        <v>0</v>
      </c>
      <c r="C73" s="228">
        <f aca="true" t="shared" si="8" ref="C73:K73">C71+C72</f>
        <v>0</v>
      </c>
      <c r="D73" s="228">
        <f t="shared" si="8"/>
        <v>0</v>
      </c>
      <c r="E73" s="228">
        <f t="shared" si="8"/>
        <v>0</v>
      </c>
      <c r="F73" s="228">
        <f t="shared" si="8"/>
        <v>0</v>
      </c>
      <c r="G73" s="228">
        <f t="shared" si="8"/>
        <v>0</v>
      </c>
      <c r="H73" s="228">
        <f t="shared" si="8"/>
        <v>0</v>
      </c>
      <c r="I73" s="228">
        <f t="shared" si="8"/>
        <v>0</v>
      </c>
      <c r="J73" s="228">
        <f t="shared" si="8"/>
        <v>0</v>
      </c>
      <c r="K73" s="228">
        <f t="shared" si="8"/>
        <v>0</v>
      </c>
    </row>
    <row r="74" spans="1:11" ht="15.75" customHeight="1">
      <c r="A74" s="353" t="s">
        <v>428</v>
      </c>
      <c r="B74" s="354">
        <f>B72</f>
        <v>0</v>
      </c>
      <c r="C74" s="354">
        <f>C72+B74</f>
        <v>0</v>
      </c>
      <c r="D74" s="354">
        <f aca="true" t="shared" si="9" ref="D74:K74">D72+C74</f>
        <v>0</v>
      </c>
      <c r="E74" s="354">
        <f t="shared" si="9"/>
        <v>0</v>
      </c>
      <c r="F74" s="354">
        <f t="shared" si="9"/>
        <v>0</v>
      </c>
      <c r="G74" s="354">
        <f t="shared" si="9"/>
        <v>0</v>
      </c>
      <c r="H74" s="354">
        <f t="shared" si="9"/>
        <v>0</v>
      </c>
      <c r="I74" s="354">
        <f t="shared" si="9"/>
        <v>0</v>
      </c>
      <c r="J74" s="354">
        <f t="shared" si="9"/>
        <v>0</v>
      </c>
      <c r="K74" s="354">
        <f t="shared" si="9"/>
        <v>0</v>
      </c>
    </row>
  </sheetData>
  <sheetProtection/>
  <mergeCells count="21">
    <mergeCell ref="A67:E67"/>
    <mergeCell ref="A34:E34"/>
    <mergeCell ref="A35:E35"/>
    <mergeCell ref="A36:C36"/>
    <mergeCell ref="A41:C41"/>
    <mergeCell ref="A42:C42"/>
    <mergeCell ref="A43:C43"/>
    <mergeCell ref="A39:C39"/>
    <mergeCell ref="A6:C6"/>
    <mergeCell ref="A1:E1"/>
    <mergeCell ref="A3:C3"/>
    <mergeCell ref="A4:C4"/>
    <mergeCell ref="A5:C5"/>
    <mergeCell ref="A2:E2"/>
    <mergeCell ref="A8:C8"/>
    <mergeCell ref="A7:C7"/>
    <mergeCell ref="A10:C10"/>
    <mergeCell ref="A9:C9"/>
    <mergeCell ref="A40:C40"/>
    <mergeCell ref="A37:C37"/>
    <mergeCell ref="A38:C38"/>
  </mergeCells>
  <printOptions/>
  <pageMargins left="0.75" right="0.23" top="0.72" bottom="1" header="0.29" footer="0.5"/>
  <pageSetup fitToHeight="1" fitToWidth="1" horizontalDpi="300" verticalDpi="300" orientation="portrait" paperSize="9" scale="88" r:id="rId3"/>
  <ignoredErrors>
    <ignoredError sqref="D3 D36 E13 E46 E73:K73" emptyCellReference="1"/>
    <ignoredError sqref="C14:E28 C47:E61" evalError="1"/>
    <ignoredError sqref="B14:B28 B47:B61 D43 D10" emptyCellReference="1" evalError="1"/>
  </ignoredError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12"/>
  <sheetViews>
    <sheetView showGridLines="0" zoomScale="90" zoomScaleNormal="90" zoomScalePageLayoutView="0" workbookViewId="0" topLeftCell="A1">
      <selection activeCell="G19" sqref="G19"/>
    </sheetView>
  </sheetViews>
  <sheetFormatPr defaultColWidth="9.00390625" defaultRowHeight="12.75"/>
  <cols>
    <col min="1" max="1" width="12.125" style="36" customWidth="1"/>
    <col min="2" max="2" width="12.75390625" style="36" customWidth="1"/>
    <col min="3" max="3" width="20.75390625" style="36" customWidth="1"/>
    <col min="4" max="4" width="14.375" style="36" customWidth="1"/>
    <col min="5" max="13" width="13.75390625" style="36" customWidth="1"/>
    <col min="14" max="16384" width="9.125" style="36" customWidth="1"/>
  </cols>
  <sheetData>
    <row r="1" spans="1:5" ht="28.5" customHeight="1">
      <c r="A1" s="464" t="s">
        <v>307</v>
      </c>
      <c r="B1" s="464"/>
      <c r="C1" s="464"/>
      <c r="D1" s="464"/>
      <c r="E1" s="229"/>
    </row>
    <row r="2" spans="1:5" ht="23.25" customHeight="1">
      <c r="A2" s="452" t="s">
        <v>424</v>
      </c>
      <c r="B2" s="453"/>
      <c r="C2" s="453"/>
      <c r="D2" s="43">
        <f>'ΧΡΗΜΑΤΟΔΟΤΙΚΟ ΣΧΗΜΑ'!B9</f>
        <v>0</v>
      </c>
      <c r="E2" s="230"/>
    </row>
    <row r="3" spans="1:5" ht="23.25" customHeight="1">
      <c r="A3" s="452" t="s">
        <v>308</v>
      </c>
      <c r="B3" s="453"/>
      <c r="C3" s="453"/>
      <c r="D3" s="40"/>
      <c r="E3" s="231"/>
    </row>
    <row r="4" spans="1:5" ht="23.25" customHeight="1">
      <c r="A4" s="452" t="s">
        <v>209</v>
      </c>
      <c r="B4" s="453"/>
      <c r="C4" s="453"/>
      <c r="D4" s="39"/>
      <c r="E4" s="232"/>
    </row>
    <row r="5" spans="1:5" ht="23.25" customHeight="1">
      <c r="A5" s="452" t="s">
        <v>423</v>
      </c>
      <c r="B5" s="453"/>
      <c r="C5" s="453"/>
      <c r="D5" s="41"/>
      <c r="E5" s="232"/>
    </row>
    <row r="6" ht="22.5" customHeight="1"/>
    <row r="7" s="154" customFormat="1" ht="22.5" customHeight="1"/>
    <row r="8" spans="1:13" s="154" customFormat="1" ht="24" customHeight="1">
      <c r="A8" s="468" t="s">
        <v>309</v>
      </c>
      <c r="B8" s="469"/>
      <c r="C8" s="470"/>
      <c r="D8" s="297" t="s">
        <v>55</v>
      </c>
      <c r="E8" s="297" t="s">
        <v>56</v>
      </c>
      <c r="F8" s="297" t="s">
        <v>57</v>
      </c>
      <c r="G8" s="297" t="s">
        <v>58</v>
      </c>
      <c r="H8" s="297" t="s">
        <v>59</v>
      </c>
      <c r="I8" s="297" t="s">
        <v>60</v>
      </c>
      <c r="J8" s="297" t="s">
        <v>61</v>
      </c>
      <c r="K8" s="297" t="s">
        <v>62</v>
      </c>
      <c r="L8" s="297" t="s">
        <v>63</v>
      </c>
      <c r="M8" s="297" t="s">
        <v>64</v>
      </c>
    </row>
    <row r="9" spans="1:13" s="154" customFormat="1" ht="26.25" customHeight="1">
      <c r="A9" s="465" t="s">
        <v>425</v>
      </c>
      <c r="B9" s="466"/>
      <c r="C9" s="467"/>
      <c r="D9" s="361"/>
      <c r="E9" s="361"/>
      <c r="F9" s="361"/>
      <c r="G9" s="361"/>
      <c r="H9" s="361"/>
      <c r="I9" s="361"/>
      <c r="J9" s="361"/>
      <c r="K9" s="361"/>
      <c r="L9" s="361"/>
      <c r="M9" s="361"/>
    </row>
    <row r="10" spans="1:13" s="154" customFormat="1" ht="38.25" customHeight="1">
      <c r="A10" s="465" t="s">
        <v>427</v>
      </c>
      <c r="B10" s="466"/>
      <c r="C10" s="467"/>
      <c r="D10" s="361"/>
      <c r="E10" s="361"/>
      <c r="F10" s="361"/>
      <c r="G10" s="361"/>
      <c r="H10" s="361"/>
      <c r="I10" s="361"/>
      <c r="J10" s="361"/>
      <c r="K10" s="361"/>
      <c r="L10" s="361"/>
      <c r="M10" s="361"/>
    </row>
    <row r="11" spans="1:13" s="154" customFormat="1" ht="26.25" customHeight="1">
      <c r="A11" s="471" t="s">
        <v>208</v>
      </c>
      <c r="B11" s="472"/>
      <c r="C11" s="473"/>
      <c r="D11" s="364">
        <f>D10*'ΧΡΗΜΑΤΟΔΟΤΙΚΟ ΣΧΗΜΑ'!$C$9</f>
        <v>0</v>
      </c>
      <c r="E11" s="364">
        <f>E10*'ΧΡΗΜΑΤΟΔΟΤΙΚΟ ΣΧΗΜΑ'!$C$9</f>
        <v>0</v>
      </c>
      <c r="F11" s="364">
        <f>F10*'ΧΡΗΜΑΤΟΔΟΤΙΚΟ ΣΧΗΜΑ'!$C$9</f>
        <v>0</v>
      </c>
      <c r="G11" s="364">
        <f>G10*'ΧΡΗΜΑΤΟΔΟΤΙΚΟ ΣΧΗΜΑ'!$C$9</f>
        <v>0</v>
      </c>
      <c r="H11" s="364">
        <f>H10*'ΧΡΗΜΑΤΟΔΟΤΙΚΟ ΣΧΗΜΑ'!$C$9</f>
        <v>0</v>
      </c>
      <c r="I11" s="364">
        <f>I10*'ΧΡΗΜΑΤΟΔΟΤΙΚΟ ΣΧΗΜΑ'!$C$9</f>
        <v>0</v>
      </c>
      <c r="J11" s="364">
        <f>J10*'ΧΡΗΜΑΤΟΔΟΤΙΚΟ ΣΧΗΜΑ'!$C$9</f>
        <v>0</v>
      </c>
      <c r="K11" s="364">
        <f>K10*'ΧΡΗΜΑΤΟΔΟΤΙΚΟ ΣΧΗΜΑ'!$C$9</f>
        <v>0</v>
      </c>
      <c r="L11" s="364">
        <f>L10*'ΧΡΗΜΑΤΟΔΟΤΙΚΟ ΣΧΗΜΑ'!$C$9</f>
        <v>0</v>
      </c>
      <c r="M11" s="364">
        <f>M10*'ΧΡΗΜΑΤΟΔΟΤΙΚΟ ΣΧΗΜΑ'!$C$9</f>
        <v>0</v>
      </c>
    </row>
    <row r="12" spans="1:13" ht="19.5" customHeight="1">
      <c r="A12" s="461" t="s">
        <v>431</v>
      </c>
      <c r="B12" s="462"/>
      <c r="C12" s="463"/>
      <c r="D12" s="355">
        <f>D10</f>
        <v>0</v>
      </c>
      <c r="E12" s="355">
        <f>D12+E10</f>
        <v>0</v>
      </c>
      <c r="F12" s="355">
        <f aca="true" t="shared" si="0" ref="F12:M12">E12+F10</f>
        <v>0</v>
      </c>
      <c r="G12" s="355">
        <f t="shared" si="0"/>
        <v>0</v>
      </c>
      <c r="H12" s="355">
        <f t="shared" si="0"/>
        <v>0</v>
      </c>
      <c r="I12" s="355">
        <f t="shared" si="0"/>
        <v>0</v>
      </c>
      <c r="J12" s="355">
        <f t="shared" si="0"/>
        <v>0</v>
      </c>
      <c r="K12" s="355">
        <f t="shared" si="0"/>
        <v>0</v>
      </c>
      <c r="L12" s="355">
        <f t="shared" si="0"/>
        <v>0</v>
      </c>
      <c r="M12" s="355">
        <f t="shared" si="0"/>
        <v>0</v>
      </c>
    </row>
  </sheetData>
  <sheetProtection/>
  <mergeCells count="10">
    <mergeCell ref="A12:C12"/>
    <mergeCell ref="A1:D1"/>
    <mergeCell ref="A9:C9"/>
    <mergeCell ref="A10:C10"/>
    <mergeCell ref="A8:C8"/>
    <mergeCell ref="A5:C5"/>
    <mergeCell ref="A2:C2"/>
    <mergeCell ref="A3:C3"/>
    <mergeCell ref="A4:C4"/>
    <mergeCell ref="A11:C11"/>
  </mergeCells>
  <printOptions/>
  <pageMargins left="0.75" right="0.23" top="0.72" bottom="1" header="0.29" footer="0.5"/>
  <pageSetup fitToHeight="1" fitToWidth="1" horizontalDpi="300" verticalDpi="300" orientation="portrait" paperSize="9" scale="88" r:id="rId1"/>
  <ignoredErrors>
    <ignoredError sqref="D2 D11:M1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mou</cp:lastModifiedBy>
  <dcterms:created xsi:type="dcterms:W3CDTF">2011-04-18T08:16:20Z</dcterms:created>
  <dcterms:modified xsi:type="dcterms:W3CDTF">2012-07-11T10:37:09Z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